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СЕСІЇ\СЕСІЇ  8 скликання\39\"/>
    </mc:Choice>
  </mc:AlternateContent>
  <bookViews>
    <workbookView xWindow="0" yWindow="0" windowWidth="27690" windowHeight="12300" activeTab="2"/>
  </bookViews>
  <sheets>
    <sheet name="звіт за ІІ кв 2026р НСЗУ" sheetId="41" r:id="rId1"/>
    <sheet name="звіт за ІІ кв 2026р Сіль.рада" sheetId="42" r:id="rId2"/>
    <sheet name="ЗВЕДЕНА за ІІ кв 2026р." sheetId="4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45" l="1"/>
  <c r="E109" i="45"/>
  <c r="D109" i="45"/>
  <c r="C109" i="45"/>
  <c r="C108" i="45"/>
  <c r="C107" i="45"/>
  <c r="C106" i="45"/>
  <c r="C105" i="45"/>
  <c r="C103" i="45"/>
  <c r="C102" i="45"/>
  <c r="C101" i="45"/>
  <c r="C100" i="45"/>
  <c r="C96" i="45"/>
  <c r="C94" i="45"/>
  <c r="C93" i="45"/>
  <c r="C92" i="45"/>
  <c r="E85" i="45"/>
  <c r="D85" i="45"/>
  <c r="C85" i="45"/>
  <c r="E84" i="45"/>
  <c r="D84" i="45"/>
  <c r="C84" i="45"/>
  <c r="E83" i="45"/>
  <c r="D83" i="45"/>
  <c r="C83" i="45"/>
  <c r="C79" i="45"/>
  <c r="F71" i="45"/>
  <c r="F70" i="45"/>
  <c r="F69" i="45"/>
  <c r="F68" i="45"/>
  <c r="F67" i="45"/>
  <c r="F66" i="45"/>
  <c r="F64" i="45"/>
  <c r="E63" i="45"/>
  <c r="D63" i="45"/>
  <c r="C63" i="45"/>
  <c r="F62" i="45"/>
  <c r="F61" i="45"/>
  <c r="F60" i="45"/>
  <c r="C59" i="45"/>
  <c r="F58" i="45"/>
  <c r="F57" i="45"/>
  <c r="F56" i="45"/>
  <c r="F55" i="45"/>
  <c r="F54" i="45"/>
  <c r="F53" i="45"/>
  <c r="F52" i="45"/>
  <c r="F51" i="45"/>
  <c r="E50" i="45"/>
  <c r="D50" i="45"/>
  <c r="C50" i="45"/>
  <c r="F49" i="45"/>
  <c r="F47" i="45"/>
  <c r="F46" i="45"/>
  <c r="F44" i="45"/>
  <c r="E43" i="45"/>
  <c r="D43" i="45"/>
  <c r="D82" i="45" s="1"/>
  <c r="C43" i="45"/>
  <c r="C82" i="45" s="1"/>
  <c r="E42" i="45"/>
  <c r="C42" i="45"/>
  <c r="C41" i="45"/>
  <c r="C40" i="45"/>
  <c r="F39" i="45"/>
  <c r="F38" i="45"/>
  <c r="C86" i="45" l="1"/>
  <c r="C87" i="45" s="1"/>
  <c r="E110" i="45"/>
  <c r="E111" i="45" s="1"/>
  <c r="E86" i="45"/>
  <c r="D86" i="45"/>
  <c r="F63" i="45"/>
  <c r="C110" i="45"/>
  <c r="C111" i="45" s="1"/>
  <c r="F85" i="45"/>
  <c r="F84" i="45"/>
  <c r="F83" i="45"/>
  <c r="F43" i="45"/>
  <c r="F50" i="45"/>
  <c r="D42" i="45"/>
  <c r="D110" i="45" s="1"/>
  <c r="D111" i="45" s="1"/>
  <c r="E82" i="45"/>
  <c r="E84" i="41"/>
  <c r="D84" i="41"/>
  <c r="C84" i="41"/>
  <c r="F86" i="45" l="1"/>
  <c r="D87" i="45"/>
  <c r="F82" i="45"/>
  <c r="E87" i="45"/>
  <c r="F87" i="45" s="1"/>
  <c r="F42" i="45"/>
  <c r="F70" i="41"/>
  <c r="E109" i="42" l="1"/>
  <c r="D109" i="42"/>
  <c r="C108" i="42"/>
  <c r="C107" i="42"/>
  <c r="C106" i="42"/>
  <c r="C105" i="42"/>
  <c r="C103" i="42"/>
  <c r="C109" i="42" s="1"/>
  <c r="C102" i="42"/>
  <c r="C101" i="42"/>
  <c r="C100" i="42"/>
  <c r="C96" i="42"/>
  <c r="C94" i="42"/>
  <c r="C93" i="42"/>
  <c r="C92" i="42"/>
  <c r="E85" i="42"/>
  <c r="D85" i="42"/>
  <c r="C85" i="42"/>
  <c r="E84" i="42"/>
  <c r="D84" i="42"/>
  <c r="C84" i="42"/>
  <c r="E83" i="42"/>
  <c r="D83" i="42"/>
  <c r="C83" i="42"/>
  <c r="C79" i="42"/>
  <c r="F71" i="42"/>
  <c r="F70" i="42"/>
  <c r="F69" i="42"/>
  <c r="F68" i="42"/>
  <c r="F67" i="42"/>
  <c r="F66" i="42"/>
  <c r="F64" i="42"/>
  <c r="E63" i="42"/>
  <c r="D63" i="42"/>
  <c r="C63" i="42"/>
  <c r="F62" i="42"/>
  <c r="F61" i="42"/>
  <c r="F60" i="42"/>
  <c r="C59" i="42"/>
  <c r="F58" i="42"/>
  <c r="F57" i="42"/>
  <c r="F56" i="42"/>
  <c r="F55" i="42"/>
  <c r="F54" i="42"/>
  <c r="F53" i="42"/>
  <c r="F52" i="42"/>
  <c r="F51" i="42"/>
  <c r="E50" i="42"/>
  <c r="D50" i="42"/>
  <c r="C50" i="42"/>
  <c r="C86" i="42" s="1"/>
  <c r="F49" i="42"/>
  <c r="F47" i="42"/>
  <c r="F46" i="42"/>
  <c r="F44" i="42"/>
  <c r="E43" i="42"/>
  <c r="D43" i="42"/>
  <c r="D82" i="42" s="1"/>
  <c r="C43" i="42"/>
  <c r="C42" i="42" s="1"/>
  <c r="C110" i="42" s="1"/>
  <c r="C41" i="42"/>
  <c r="C40" i="42"/>
  <c r="F39" i="42"/>
  <c r="F38" i="42"/>
  <c r="E108" i="41"/>
  <c r="D108" i="41"/>
  <c r="C107" i="41"/>
  <c r="C106" i="41"/>
  <c r="C105" i="41"/>
  <c r="C104" i="41"/>
  <c r="C102" i="41"/>
  <c r="C108" i="41" s="1"/>
  <c r="C101" i="41"/>
  <c r="C100" i="41"/>
  <c r="C99" i="41"/>
  <c r="C95" i="41"/>
  <c r="C93" i="41"/>
  <c r="C92" i="41"/>
  <c r="C91" i="41"/>
  <c r="F84" i="41"/>
  <c r="E83" i="41"/>
  <c r="F83" i="41" s="1"/>
  <c r="D83" i="41"/>
  <c r="C83" i="41"/>
  <c r="E82" i="41"/>
  <c r="D82" i="41"/>
  <c r="C82" i="41"/>
  <c r="C78" i="41"/>
  <c r="F69" i="41"/>
  <c r="F68" i="41"/>
  <c r="F67" i="41"/>
  <c r="F65" i="41"/>
  <c r="E62" i="41"/>
  <c r="E85" i="41" s="1"/>
  <c r="D62" i="41"/>
  <c r="D85" i="41" s="1"/>
  <c r="C62" i="41"/>
  <c r="C85" i="41" s="1"/>
  <c r="F60" i="41"/>
  <c r="F59" i="41"/>
  <c r="C58" i="41"/>
  <c r="F57" i="41"/>
  <c r="F56" i="41"/>
  <c r="F46" i="41"/>
  <c r="F45" i="41"/>
  <c r="E43" i="41"/>
  <c r="F43" i="41" s="1"/>
  <c r="D43" i="41"/>
  <c r="D81" i="41" s="1"/>
  <c r="C43" i="41"/>
  <c r="C81" i="41" s="1"/>
  <c r="D42" i="41"/>
  <c r="C42" i="41"/>
  <c r="C41" i="41"/>
  <c r="C40" i="41"/>
  <c r="F36" i="41"/>
  <c r="C109" i="41" l="1"/>
  <c r="C110" i="41" s="1"/>
  <c r="C86" i="41"/>
  <c r="D109" i="41"/>
  <c r="D110" i="41" s="1"/>
  <c r="F85" i="41"/>
  <c r="F82" i="41"/>
  <c r="E81" i="41"/>
  <c r="E42" i="41"/>
  <c r="E109" i="41" s="1"/>
  <c r="E110" i="41" s="1"/>
  <c r="F83" i="42"/>
  <c r="E86" i="42"/>
  <c r="D86" i="42"/>
  <c r="F63" i="42"/>
  <c r="F85" i="42"/>
  <c r="E82" i="42"/>
  <c r="D42" i="42"/>
  <c r="D110" i="42" s="1"/>
  <c r="D111" i="42" s="1"/>
  <c r="F43" i="42"/>
  <c r="E42" i="42"/>
  <c r="E110" i="42" s="1"/>
  <c r="E111" i="42" s="1"/>
  <c r="F84" i="42"/>
  <c r="D87" i="42"/>
  <c r="F82" i="42"/>
  <c r="C111" i="42"/>
  <c r="F50" i="42"/>
  <c r="C82" i="42"/>
  <c r="C87" i="42" s="1"/>
  <c r="D86" i="41"/>
  <c r="E86" i="41"/>
  <c r="F81" i="41"/>
  <c r="F62" i="41"/>
  <c r="F86" i="41" l="1"/>
  <c r="F42" i="41"/>
  <c r="E87" i="42"/>
  <c r="F86" i="42"/>
  <c r="F42" i="42"/>
  <c r="F87" i="42"/>
</calcChain>
</file>

<file path=xl/sharedStrings.xml><?xml version="1.0" encoding="utf-8"?>
<sst xmlns="http://schemas.openxmlformats.org/spreadsheetml/2006/main" count="489" uniqueCount="166">
  <si>
    <t>"ПОГОДЖЕНО"</t>
  </si>
  <si>
    <t>"ЗАТВЕРДЖЕНО"</t>
  </si>
  <si>
    <t>______________________________</t>
  </si>
  <si>
    <t>"____" _______________ 20___ р.</t>
  </si>
  <si>
    <t>"____" ___________ 20___ р.</t>
  </si>
  <si>
    <t>Проект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</si>
  <si>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</si>
  <si>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</si>
  <si>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</si>
  <si>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</si>
  <si>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</si>
  <si>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</si>
  <si>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</si>
  <si>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</si>
  <si>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</si>
  <si>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</si>
  <si>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</si>
  <si>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</si>
  <si>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</si>
  <si>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</si>
  <si>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</si>
  <si>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</si>
  <si>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</si>
  <si>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</si>
  <si>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</si>
  <si>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</si>
  <si>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комунальна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</si>
  <si>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</si>
  <si>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</si>
  <si>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</si>
  <si>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</si>
  <si>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</si>
  <si>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</si>
  <si>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</si>
  <si>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Пояснення та обґрунтування до запланованого рівня доходів/витрат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</si>
  <si>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</si>
  <si>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</si>
  <si>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</t>
  </si>
  <si>
    <t>Дохід з місцевого бюджету за цільовими програмами, у тому числі:</t>
  </si>
  <si>
    <t>…</t>
  </si>
  <si>
    <t>Собівартість реалізованої продукції (товарів, робіт, послуг)</t>
  </si>
  <si>
    <t>Витрати на послуги, матеріали та сировину, в т. ч.:</t>
  </si>
  <si>
    <t>медикаменти та перев’язувальні матеріали</t>
  </si>
  <si>
    <t>ремонт та запасні частини до транспортних засобів</t>
  </si>
  <si>
    <t>господарчі товари та інвентар</t>
  </si>
  <si>
    <t>Витрати на паливо-мастильні матеріали</t>
  </si>
  <si>
    <t>Витрати на комунальні послуги та енергоносії, в т.ч.:</t>
  </si>
  <si>
    <t>Витрати на електроенергію</t>
  </si>
  <si>
    <t>Витрати на водопостачання та водовідведення</t>
  </si>
  <si>
    <t>Витрати на природній газ</t>
  </si>
  <si>
    <t>Витрати на тверде паливо</t>
  </si>
  <si>
    <t>Витрати на викачку нечистот та вивіз побутових відходів</t>
  </si>
  <si>
    <t>Витрати на оплату праці</t>
  </si>
  <si>
    <t>Відрахування на соціальні заходи</t>
  </si>
  <si>
    <t>Витрати по виконанню цільових програм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</si>
  <si>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</si>
  <si>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</t>
  </si>
  <si>
    <t>Інші витрати (розшифрувати)</t>
  </si>
  <si>
    <t>Адміністративні витрати, у тому числі:</t>
  </si>
  <si>
    <t>витрати на канцтовари, офісне приладдя та устаткування</t>
  </si>
  <si>
    <t xml:space="preserve">витрати на страхові послуги </t>
  </si>
  <si>
    <t>витрати на придбання та супровід програмного забезпечення</t>
  </si>
  <si>
    <t>витрати на службові відрядження</t>
  </si>
  <si>
    <t>витрати на зв’язок та інтернет</t>
  </si>
  <si>
    <t>витрати на оплату праці</t>
  </si>
  <si>
    <t>відрахування на соціальні заходи</t>
  </si>
  <si>
    <t>витрати на обслуговування оргтехніки</t>
  </si>
  <si>
    <t>витрати на культурно-масові заходи</t>
  </si>
  <si>
    <t xml:space="preserve">амортизація </t>
  </si>
  <si>
    <t>витрати на охорону праці та навчання працівників</t>
  </si>
  <si>
    <t>інші адміністративні витрати (розшифрувати)</t>
  </si>
  <si>
    <t>Інші доходи від операційної діяльності, в т.ч.:</t>
  </si>
  <si>
    <t>дохід від операційної оренди активів</t>
  </si>
  <si>
    <t>дохід від реалізації необоротних активів</t>
  </si>
  <si>
    <t>Інші витрати від операційної діяльності (розшифрувати)</t>
  </si>
  <si>
    <t>ІІ. Елементи операційних витрат</t>
  </si>
  <si>
    <t>Матеріальні затрати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</si>
  <si>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</si>
  <si>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</si>
  <si>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</si>
  <si>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</si>
  <si>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</si>
  <si>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</si>
  <si>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</si>
  <si>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</si>
  <si>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</si>
  <si>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</si>
  <si>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</si>
  <si>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</si>
  <si>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</si>
  <si>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</si>
  <si>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</si>
  <si>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</si>
  <si>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</si>
  <si>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</si>
  <si>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</si>
  <si>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</si>
  <si>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</si>
  <si>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</si>
  <si>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</si>
  <si>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</si>
  <si>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</si>
  <si>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</si>
  <si>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</si>
  <si>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                                (посада)</t>
  </si>
  <si>
    <t xml:space="preserve">         (ініціали, прізвище)    </t>
  </si>
  <si>
    <t>програма фінансової підтримки КНП "Центральна АЗПСМ с.Нижня Сироватка"НСР</t>
  </si>
  <si>
    <t>Сума коштів з місцевого бюджету згідно програми фінансової підтримки</t>
  </si>
  <si>
    <t>Пільгові рецепти</t>
  </si>
  <si>
    <t>предмети матеріали обладнання та інветар, захисний одяг</t>
  </si>
  <si>
    <t>Сільський голова</t>
  </si>
  <si>
    <t>В.Ю.Суспіцин</t>
  </si>
  <si>
    <t>Комунальне некомерційне підприємство "Центральна амбулаторія загальної практики-сімейної медицини села Нижня Сироватка» Нижньосироватської сільської ради</t>
  </si>
  <si>
    <t>86.21</t>
  </si>
  <si>
    <t>Комунальне підприємство</t>
  </si>
  <si>
    <t>Нижньосироватська/с.Нижня Сироватка</t>
  </si>
  <si>
    <t>Селищні та сільські ради та їх виконавчі органи</t>
  </si>
  <si>
    <t>гривня</t>
  </si>
  <si>
    <t>42355,Сумська обл., Сумський р-н, с.Нижня Сироватка, вул.Сумська, буд. 125</t>
  </si>
  <si>
    <t>Бойчин Володимир Михайлович</t>
  </si>
  <si>
    <t>гривень</t>
  </si>
  <si>
    <t>В.М.Бойчин</t>
  </si>
  <si>
    <t>Заробітна плата медичного,середнього,іншого персоналу</t>
  </si>
  <si>
    <t>Нарахування на заробітну плату</t>
  </si>
  <si>
    <t>Начальник фінансового управління</t>
  </si>
  <si>
    <t>(0542)694-120</t>
  </si>
  <si>
    <t>Заробітна плата керівника, бухгалтера</t>
  </si>
  <si>
    <t>Директор</t>
  </si>
  <si>
    <t>х</t>
  </si>
  <si>
    <t>ЗВІТ</t>
  </si>
  <si>
    <t>ПРО ВИКОНАННЯ ФІНАНСОВОГО ПЛАНУ ПІДПРИЄМСТВА</t>
  </si>
  <si>
    <t>Звітний період (квартал,рік)</t>
  </si>
  <si>
    <t>план</t>
  </si>
  <si>
    <t>факт</t>
  </si>
  <si>
    <t>виконання,%</t>
  </si>
  <si>
    <t>продукти харчування</t>
  </si>
  <si>
    <t>консультаційні,юридичні та нотаріальні послуги</t>
  </si>
  <si>
    <t>Оплата за  інтернет</t>
  </si>
  <si>
    <t>Заправка картриджів</t>
  </si>
  <si>
    <t>Оплата за послуги зв`язку,та інтернет</t>
  </si>
  <si>
    <t>господарчі товари</t>
  </si>
  <si>
    <t>Дезінфекційні засоби,  медикаменти, вироби медичного призначення.</t>
  </si>
  <si>
    <t>Витрати на придбання бензину в генератор для опалення приміщення АЗПСМ</t>
  </si>
  <si>
    <t>на 1.01.26</t>
  </si>
  <si>
    <t>Плановий 2026 рік  (усього)</t>
  </si>
  <si>
    <t xml:space="preserve"> Надходження коштів від НСЗУ за програмою медичних гарантій (договір №0793-Е125-Е000 від 25.01.2025,д/у №0793-Е125-Е000/04від09.04.2026) пакет 1-первинна медична допомога</t>
  </si>
  <si>
    <t>запасні частини</t>
  </si>
  <si>
    <t>Роботи по супроводу програм: МЕДОК, Helsi.</t>
  </si>
  <si>
    <t>__________________Д.М.Цегельникова</t>
  </si>
  <si>
    <t>бензин(1700л),дизпаливо(500л)</t>
  </si>
  <si>
    <t>Технічне обслуговування газових систем, дератизація,поточний ремонт та технічне обслуговування системи опалення, технічне обслуговування і ремонт автомобіля</t>
  </si>
  <si>
    <t>за ІІ квартал 2026 рік (кошти Національної служби здоров`я України)</t>
  </si>
  <si>
    <t>за ІІ квартал 2026 рік (Кошти місцевого бюджету)</t>
  </si>
  <si>
    <t>запасні частини до автомобіля</t>
  </si>
  <si>
    <t>21351 кВт</t>
  </si>
  <si>
    <t>288 куб.м.</t>
  </si>
  <si>
    <t>4111,16 куб.м.</t>
  </si>
  <si>
    <t>вивіз побутових відходів-8,246 куб.м, відкачка нечистот-48,0 куб.м.</t>
  </si>
  <si>
    <t>на 1.07.26</t>
  </si>
  <si>
    <t>Послуги з бслуговування комп`ютерної техніки</t>
  </si>
  <si>
    <t>Послуги з перекладу на жестову мову, послуги з незалежної оцінки майна</t>
  </si>
  <si>
    <t>Шафи для медикаментів</t>
  </si>
  <si>
    <t>Технічне обслуговування газових систем, дератизація,поточний ремонт та технічне обслуговування системи опалення, технічне обслуговування і ремонт автомобіля,послуги з перекладу на жестову мову, послуги з незалежної оцінки майна</t>
  </si>
  <si>
    <t>Оплата за  інтернет,послуги зв`язку</t>
  </si>
  <si>
    <t>за ІІ квартал 2026 рік (ЗВЕДЕНА)</t>
  </si>
  <si>
    <t xml:space="preserve">Заправка картриджів, послуги з обслуговування комп`ютерної техніки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</si>
</sst>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_);_(* \(#,##0\);_(* &quot;-&quot;_);_(@_)"/>
    <numFmt numFmtId="165" formatCode="_(* #,##0.0_);_(* \(#,##0.0\);_(* &quot;-&quot;_);_(@_)"/>
    <numFmt numFmtId="166" formatCode="#,##0.0"/>
    <numFmt numFmtId="167" formatCode="0.0"/>
    <numFmt numFmtId="168" formatCode="#,##0.0;[Red]#,##0.0"/>
    <numFmt numFmtId="169" formatCode="_(* #,##0.00_);_(* \(#,##0.00\);_(* &quot;-&quot;_);_(@_)"/>
    <numFmt numFmtId="170" formatCode="_-* #,##0.0\ _₴_-;\-* #,##0.0\ _₴_-;_-* &quot;-&quot;?\ _₴_-;_-@_-"/>
  </numFmts>
  <fonts count="10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CF8AA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quotePrefix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top" wrapText="1" shrinkToFit="1"/>
    </xf>
    <xf numFmtId="2" fontId="5" fillId="0" borderId="3" xfId="0" applyNumberFormat="1" applyFont="1" applyFill="1" applyBorder="1" applyAlignment="1">
      <alignment horizontal="left" vertical="top" wrapText="1" shrinkToFit="1"/>
    </xf>
    <xf numFmtId="166" fontId="1" fillId="2" borderId="3" xfId="0" applyNumberFormat="1" applyFont="1" applyFill="1" applyBorder="1" applyAlignment="1">
      <alignment horizontal="right" vertical="center" wrapText="1"/>
    </xf>
    <xf numFmtId="166" fontId="1" fillId="0" borderId="3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left" vertical="center" wrapText="1" shrinkToFit="1"/>
    </xf>
    <xf numFmtId="0" fontId="4" fillId="0" borderId="3" xfId="0" applyFont="1" applyFill="1" applyBorder="1" applyAlignment="1">
      <alignment horizontal="center" vertical="center"/>
    </xf>
    <xf numFmtId="0" fontId="1" fillId="0" borderId="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top" wrapText="1" shrinkToFit="1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167" fontId="3" fillId="4" borderId="3" xfId="0" applyNumberFormat="1" applyFont="1" applyFill="1" applyBorder="1" applyAlignment="1">
      <alignment horizontal="center" vertical="center" wrapText="1"/>
    </xf>
    <xf numFmtId="167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quotePrefix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vertical="center" wrapText="1"/>
    </xf>
    <xf numFmtId="169" fontId="1" fillId="0" borderId="3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Border="1" applyAlignment="1">
      <alignment horizontal="center" vertical="center" wrapText="1" shrinkToFit="1"/>
    </xf>
    <xf numFmtId="2" fontId="5" fillId="0" borderId="3" xfId="0" applyNumberFormat="1" applyFont="1" applyFill="1" applyBorder="1" applyAlignment="1">
      <alignment horizontal="left" vertical="center" wrapText="1" shrinkToFit="1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Fill="1" applyAlignment="1">
      <alignment horizontal="center" vertical="center" wrapText="1" shrinkToFit="1"/>
    </xf>
    <xf numFmtId="0" fontId="5" fillId="0" borderId="3" xfId="0" applyFont="1" applyFill="1" applyBorder="1" applyAlignment="1">
      <alignment vertical="top" wrapText="1"/>
    </xf>
    <xf numFmtId="165" fontId="8" fillId="2" borderId="3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65" fontId="1" fillId="5" borderId="3" xfId="0" applyNumberFormat="1" applyFont="1" applyFill="1" applyBorder="1" applyAlignment="1">
      <alignment horizontal="center" vertical="center" wrapText="1"/>
    </xf>
    <xf numFmtId="170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8" fontId="1" fillId="0" borderId="3" xfId="0" applyNumberFormat="1" applyFont="1" applyFill="1" applyBorder="1" applyAlignment="1">
      <alignment horizontal="right" vertical="center" wrapText="1"/>
    </xf>
    <xf numFmtId="167" fontId="1" fillId="5" borderId="3" xfId="0" applyNumberFormat="1" applyFont="1" applyFill="1" applyBorder="1" applyAlignment="1">
      <alignment horizontal="right" vertical="center" wrapText="1"/>
    </xf>
    <xf numFmtId="167" fontId="1" fillId="0" borderId="3" xfId="0" applyNumberFormat="1" applyFont="1" applyFill="1" applyBorder="1" applyAlignment="1">
      <alignment horizontal="right" vertical="center" wrapText="1"/>
    </xf>
    <xf numFmtId="165" fontId="3" fillId="5" borderId="3" xfId="0" applyNumberFormat="1" applyFont="1" applyFill="1" applyBorder="1" applyAlignment="1">
      <alignment horizontal="center" vertical="center" wrapText="1"/>
    </xf>
    <xf numFmtId="16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CF8A6"/>
      <color rgb="FFFCF8AA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7"/>
  <sheetViews>
    <sheetView topLeftCell="A88" workbookViewId="0">
      <selection activeCell="E93" sqref="E93"/>
    </sheetView>
  </sheetViews>
  <sheetFormatPr defaultColWidth="9.140625" defaultRowHeight="18.75" x14ac:dyDescent="0.2"/>
  <cols>
    <col min="1" max="1" width="54.140625" style="1" customWidth="1"/>
    <col min="2" max="2" width="10.42578125" style="69" customWidth="1"/>
    <col min="3" max="3" width="20.140625" style="1" customWidth="1"/>
    <col min="4" max="4" width="22.42578125" style="1" customWidth="1"/>
    <col min="5" max="5" width="30.42578125" style="1" customWidth="1"/>
    <col min="6" max="6" width="16.5703125" style="1" customWidth="1"/>
    <col min="7" max="7" width="35" style="49" customWidth="1"/>
    <col min="8" max="8" width="0.28515625" style="1" hidden="1" customWidth="1"/>
    <col min="9" max="9" width="22" style="1" customWidth="1"/>
    <col min="10" max="10" width="20.5703125" style="1" customWidth="1"/>
    <col min="11" max="11" width="15.85546875" style="1" bestFit="1" customWidth="1"/>
    <col min="12" max="16384" width="9.140625" style="1"/>
  </cols>
  <sheetData>
    <row r="1" spans="1:11" x14ac:dyDescent="0.2">
      <c r="C1" s="69"/>
      <c r="D1" s="69"/>
      <c r="E1" s="69"/>
      <c r="G1" s="1"/>
      <c r="K1" s="49"/>
    </row>
    <row r="2" spans="1:11" x14ac:dyDescent="0.2">
      <c r="C2" s="69"/>
      <c r="D2" s="69"/>
      <c r="E2" s="69"/>
      <c r="G2" s="1"/>
      <c r="K2" s="49"/>
    </row>
    <row r="3" spans="1:11" x14ac:dyDescent="0.2">
      <c r="C3" s="69"/>
      <c r="D3" s="69"/>
      <c r="E3" s="69"/>
      <c r="G3" s="1"/>
      <c r="K3" s="49"/>
    </row>
    <row r="4" spans="1:11" x14ac:dyDescent="0.2">
      <c r="A4" s="1" t="s">
        <v>0</v>
      </c>
      <c r="C4" s="69"/>
      <c r="D4" s="69"/>
      <c r="E4" s="69"/>
      <c r="G4" s="1"/>
      <c r="I4" s="99" t="s">
        <v>1</v>
      </c>
      <c r="J4" s="99"/>
      <c r="K4" s="49"/>
    </row>
    <row r="5" spans="1:11" x14ac:dyDescent="0.2">
      <c r="A5" s="1" t="s">
        <v>124</v>
      </c>
      <c r="C5" s="69"/>
      <c r="D5" s="69"/>
      <c r="E5" s="69"/>
      <c r="G5" s="1"/>
      <c r="I5" s="2" t="s">
        <v>110</v>
      </c>
      <c r="J5" s="2"/>
      <c r="K5" s="49"/>
    </row>
    <row r="6" spans="1:11" x14ac:dyDescent="0.2">
      <c r="A6" s="1" t="s">
        <v>2</v>
      </c>
      <c r="C6" s="69"/>
      <c r="D6" s="69"/>
      <c r="E6" s="69"/>
      <c r="G6" s="1"/>
      <c r="I6" s="3"/>
      <c r="J6" s="3"/>
      <c r="K6" s="49"/>
    </row>
    <row r="7" spans="1:11" x14ac:dyDescent="0.2">
      <c r="A7" s="1" t="s">
        <v>148</v>
      </c>
      <c r="C7" s="69"/>
      <c r="D7" s="69"/>
      <c r="E7" s="69"/>
      <c r="G7" s="1"/>
      <c r="I7" s="3"/>
      <c r="J7" s="4" t="s">
        <v>111</v>
      </c>
      <c r="K7" s="49"/>
    </row>
    <row r="8" spans="1:11" x14ac:dyDescent="0.2">
      <c r="A8" s="1" t="s">
        <v>3</v>
      </c>
      <c r="C8" s="69"/>
      <c r="D8" s="69"/>
      <c r="E8" s="69"/>
      <c r="G8" s="1"/>
      <c r="I8" s="1" t="s">
        <v>4</v>
      </c>
      <c r="K8" s="49"/>
    </row>
    <row r="9" spans="1:11" x14ac:dyDescent="0.2">
      <c r="C9" s="69"/>
      <c r="D9" s="69"/>
      <c r="E9" s="69"/>
      <c r="G9" s="1"/>
      <c r="I9" s="5" t="s">
        <v>5</v>
      </c>
      <c r="J9" s="71"/>
      <c r="K9" s="49"/>
    </row>
    <row r="10" spans="1:11" x14ac:dyDescent="0.2">
      <c r="C10" s="69"/>
      <c r="D10" s="69"/>
      <c r="E10" s="69"/>
      <c r="G10" s="1"/>
      <c r="I10" s="5" t="s">
        <v>6</v>
      </c>
      <c r="J10" s="71"/>
      <c r="K10" s="49"/>
    </row>
    <row r="11" spans="1:11" x14ac:dyDescent="0.2">
      <c r="C11" s="69"/>
      <c r="D11" s="69"/>
      <c r="E11" s="69"/>
      <c r="G11" s="1"/>
      <c r="I11" s="5" t="s">
        <v>7</v>
      </c>
      <c r="J11" s="71"/>
      <c r="K11" s="49"/>
    </row>
    <row r="12" spans="1:11" x14ac:dyDescent="0.2">
      <c r="C12" s="69"/>
      <c r="D12" s="69"/>
      <c r="E12" s="69"/>
      <c r="G12" s="1"/>
      <c r="I12" s="5" t="s">
        <v>8</v>
      </c>
      <c r="J12" s="71" t="s">
        <v>128</v>
      </c>
      <c r="K12" s="49"/>
    </row>
    <row r="13" spans="1:11" x14ac:dyDescent="0.2">
      <c r="C13" s="69"/>
      <c r="D13" s="69"/>
      <c r="E13" s="69"/>
      <c r="G13" s="1"/>
      <c r="I13" s="100" t="s">
        <v>9</v>
      </c>
      <c r="J13" s="101"/>
      <c r="K13" s="49"/>
    </row>
    <row r="14" spans="1:11" x14ac:dyDescent="0.2">
      <c r="B14" s="102"/>
      <c r="C14" s="102"/>
      <c r="D14" s="102"/>
      <c r="E14" s="102"/>
      <c r="F14" s="102"/>
      <c r="G14" s="1"/>
      <c r="I14" s="90" t="s">
        <v>10</v>
      </c>
      <c r="J14" s="90"/>
      <c r="K14" s="49"/>
    </row>
    <row r="15" spans="1:11" ht="54" customHeight="1" x14ac:dyDescent="0.2">
      <c r="A15" s="6" t="s">
        <v>11</v>
      </c>
      <c r="B15" s="95" t="s">
        <v>112</v>
      </c>
      <c r="C15" s="95"/>
      <c r="D15" s="95"/>
      <c r="E15" s="95"/>
      <c r="F15" s="95"/>
      <c r="G15" s="95"/>
      <c r="H15" s="7"/>
      <c r="I15" s="5" t="s">
        <v>12</v>
      </c>
      <c r="J15" s="71">
        <v>41075533</v>
      </c>
      <c r="K15" s="49"/>
    </row>
    <row r="16" spans="1:11" ht="18.75" customHeight="1" x14ac:dyDescent="0.2">
      <c r="A16" s="6" t="s">
        <v>13</v>
      </c>
      <c r="B16" s="95" t="s">
        <v>114</v>
      </c>
      <c r="C16" s="95"/>
      <c r="D16" s="95"/>
      <c r="E16" s="95"/>
      <c r="F16" s="95"/>
      <c r="G16" s="3"/>
      <c r="H16" s="8"/>
      <c r="I16" s="5" t="s">
        <v>14</v>
      </c>
      <c r="J16" s="71">
        <v>150</v>
      </c>
      <c r="K16" s="49"/>
    </row>
    <row r="17" spans="1:11" ht="18.75" customHeight="1" x14ac:dyDescent="0.2">
      <c r="A17" s="6" t="s">
        <v>15</v>
      </c>
      <c r="B17" s="95" t="s">
        <v>115</v>
      </c>
      <c r="C17" s="95"/>
      <c r="D17" s="95"/>
      <c r="E17" s="95"/>
      <c r="F17" s="95"/>
      <c r="G17" s="95"/>
      <c r="H17" s="8"/>
      <c r="I17" s="5" t="s">
        <v>16</v>
      </c>
      <c r="J17" s="71">
        <v>5924785000</v>
      </c>
      <c r="K17" s="49"/>
    </row>
    <row r="18" spans="1:11" ht="18.75" customHeight="1" x14ac:dyDescent="0.2">
      <c r="A18" s="6" t="s">
        <v>17</v>
      </c>
      <c r="B18" s="95" t="s">
        <v>116</v>
      </c>
      <c r="C18" s="95"/>
      <c r="D18" s="95"/>
      <c r="E18" s="95"/>
      <c r="F18" s="95"/>
      <c r="G18" s="95"/>
      <c r="H18" s="96"/>
      <c r="I18" s="5" t="s">
        <v>18</v>
      </c>
      <c r="J18" s="71"/>
      <c r="K18" s="49"/>
    </row>
    <row r="19" spans="1:11" x14ac:dyDescent="0.2">
      <c r="A19" s="6" t="s">
        <v>19</v>
      </c>
      <c r="B19" s="95"/>
      <c r="C19" s="95"/>
      <c r="D19" s="95"/>
      <c r="E19" s="95"/>
      <c r="F19" s="95"/>
      <c r="G19" s="9"/>
      <c r="H19" s="7"/>
      <c r="I19" s="5" t="s">
        <v>20</v>
      </c>
      <c r="J19" s="71"/>
      <c r="K19" s="49"/>
    </row>
    <row r="20" spans="1:11" x14ac:dyDescent="0.2">
      <c r="A20" s="6" t="s">
        <v>21</v>
      </c>
      <c r="B20" s="95"/>
      <c r="C20" s="95"/>
      <c r="D20" s="95"/>
      <c r="E20" s="95"/>
      <c r="F20" s="95"/>
      <c r="G20" s="9"/>
      <c r="H20" s="10"/>
      <c r="I20" s="11" t="s">
        <v>22</v>
      </c>
      <c r="J20" s="71" t="s">
        <v>113</v>
      </c>
      <c r="K20" s="49"/>
    </row>
    <row r="21" spans="1:11" ht="18.75" customHeight="1" x14ac:dyDescent="0.2">
      <c r="A21" s="6" t="s">
        <v>23</v>
      </c>
      <c r="B21" s="95" t="s">
        <v>117</v>
      </c>
      <c r="C21" s="95"/>
      <c r="D21" s="95"/>
      <c r="E21" s="95"/>
      <c r="F21" s="95"/>
      <c r="G21" s="95" t="s">
        <v>24</v>
      </c>
      <c r="H21" s="97"/>
      <c r="I21" s="98"/>
      <c r="J21" s="73"/>
      <c r="K21" s="49"/>
    </row>
    <row r="22" spans="1:11" ht="18.75" customHeight="1" x14ac:dyDescent="0.2">
      <c r="A22" s="6" t="s">
        <v>25</v>
      </c>
      <c r="B22" s="95" t="s">
        <v>26</v>
      </c>
      <c r="C22" s="95"/>
      <c r="D22" s="95"/>
      <c r="E22" s="95"/>
      <c r="F22" s="95"/>
      <c r="G22" s="95" t="s">
        <v>27</v>
      </c>
      <c r="H22" s="97"/>
      <c r="I22" s="98"/>
      <c r="J22" s="12"/>
      <c r="K22" s="49"/>
    </row>
    <row r="23" spans="1:11" ht="37.5" x14ac:dyDescent="0.2">
      <c r="A23" s="6" t="s">
        <v>28</v>
      </c>
      <c r="B23" s="93">
        <v>19.5</v>
      </c>
      <c r="C23" s="93"/>
      <c r="D23" s="93"/>
      <c r="E23" s="93"/>
      <c r="F23" s="93"/>
      <c r="G23" s="9"/>
      <c r="H23" s="9"/>
      <c r="I23" s="9"/>
      <c r="J23" s="7"/>
      <c r="K23" s="49"/>
    </row>
    <row r="24" spans="1:11" ht="41.25" customHeight="1" x14ac:dyDescent="0.2">
      <c r="A24" s="6" t="s">
        <v>29</v>
      </c>
      <c r="B24" s="93" t="s">
        <v>118</v>
      </c>
      <c r="C24" s="93"/>
      <c r="D24" s="93"/>
      <c r="E24" s="93"/>
      <c r="F24" s="93"/>
      <c r="G24" s="93"/>
      <c r="H24" s="3"/>
      <c r="I24" s="3"/>
      <c r="J24" s="8"/>
      <c r="K24" s="49"/>
    </row>
    <row r="25" spans="1:11" ht="18.75" customHeight="1" x14ac:dyDescent="0.2">
      <c r="A25" s="6" t="s">
        <v>30</v>
      </c>
      <c r="B25" s="93" t="s">
        <v>125</v>
      </c>
      <c r="C25" s="93"/>
      <c r="D25" s="93"/>
      <c r="E25" s="93"/>
      <c r="F25" s="93"/>
      <c r="G25" s="9"/>
      <c r="H25" s="9"/>
      <c r="I25" s="9"/>
      <c r="J25" s="7"/>
      <c r="K25" s="49"/>
    </row>
    <row r="26" spans="1:11" ht="18.75" customHeight="1" x14ac:dyDescent="0.2">
      <c r="A26" s="6" t="s">
        <v>31</v>
      </c>
      <c r="B26" s="95" t="s">
        <v>119</v>
      </c>
      <c r="C26" s="95"/>
      <c r="D26" s="95"/>
      <c r="E26" s="95"/>
      <c r="F26" s="95"/>
      <c r="G26" s="95"/>
      <c r="H26" s="95"/>
      <c r="I26" s="95"/>
      <c r="J26" s="96"/>
      <c r="K26" s="49"/>
    </row>
    <row r="28" spans="1:11" x14ac:dyDescent="0.2">
      <c r="A28" s="87" t="s">
        <v>129</v>
      </c>
      <c r="B28" s="87"/>
      <c r="C28" s="87"/>
      <c r="D28" s="87"/>
      <c r="E28" s="87"/>
      <c r="F28" s="87"/>
    </row>
    <row r="29" spans="1:11" x14ac:dyDescent="0.2">
      <c r="A29" s="88" t="s">
        <v>130</v>
      </c>
      <c r="B29" s="88"/>
      <c r="C29" s="88"/>
      <c r="D29" s="88"/>
      <c r="E29" s="88"/>
      <c r="F29" s="88"/>
      <c r="G29" s="50"/>
    </row>
    <row r="30" spans="1:11" ht="36.75" customHeight="1" x14ac:dyDescent="0.2">
      <c r="A30" s="89" t="s">
        <v>151</v>
      </c>
      <c r="B30" s="89"/>
      <c r="C30" s="89"/>
      <c r="D30" s="89"/>
      <c r="E30" s="89"/>
      <c r="F30" s="89"/>
      <c r="G30" s="72" t="s">
        <v>120</v>
      </c>
    </row>
    <row r="31" spans="1:11" ht="36" customHeight="1" x14ac:dyDescent="0.2">
      <c r="A31" s="90" t="s">
        <v>32</v>
      </c>
      <c r="B31" s="91" t="s">
        <v>33</v>
      </c>
      <c r="C31" s="91" t="s">
        <v>144</v>
      </c>
      <c r="D31" s="92" t="s">
        <v>131</v>
      </c>
      <c r="E31" s="93"/>
      <c r="F31" s="94"/>
      <c r="G31" s="86" t="s">
        <v>34</v>
      </c>
    </row>
    <row r="32" spans="1:11" ht="61.5" customHeight="1" x14ac:dyDescent="0.2">
      <c r="A32" s="90"/>
      <c r="B32" s="91"/>
      <c r="C32" s="91"/>
      <c r="D32" s="73" t="s">
        <v>132</v>
      </c>
      <c r="E32" s="13" t="s">
        <v>133</v>
      </c>
      <c r="F32" s="13" t="s">
        <v>134</v>
      </c>
      <c r="G32" s="86"/>
    </row>
    <row r="33" spans="1:11" ht="18" customHeight="1" x14ac:dyDescent="0.2">
      <c r="A33" s="71">
        <v>1</v>
      </c>
      <c r="B33" s="73">
        <v>2</v>
      </c>
      <c r="C33" s="73">
        <v>3</v>
      </c>
      <c r="D33" s="73"/>
      <c r="E33" s="73">
        <v>5</v>
      </c>
      <c r="F33" s="73"/>
      <c r="G33" s="75">
        <v>10</v>
      </c>
    </row>
    <row r="34" spans="1:11" ht="18" customHeight="1" x14ac:dyDescent="0.2">
      <c r="A34" s="83" t="s">
        <v>35</v>
      </c>
      <c r="B34" s="83"/>
      <c r="C34" s="83"/>
      <c r="D34" s="83"/>
      <c r="E34" s="83"/>
      <c r="F34" s="83"/>
      <c r="G34" s="75"/>
    </row>
    <row r="35" spans="1:11" s="14" customFormat="1" ht="20.100000000000001" customHeight="1" x14ac:dyDescent="0.2">
      <c r="A35" s="83" t="s">
        <v>36</v>
      </c>
      <c r="B35" s="83"/>
      <c r="C35" s="83"/>
      <c r="D35" s="83"/>
      <c r="E35" s="83"/>
      <c r="F35" s="83"/>
      <c r="G35" s="83"/>
    </row>
    <row r="36" spans="1:11" s="14" customFormat="1" ht="98.25" customHeight="1" x14ac:dyDescent="0.2">
      <c r="A36" s="15" t="s">
        <v>37</v>
      </c>
      <c r="B36" s="16">
        <v>100</v>
      </c>
      <c r="C36" s="22">
        <v>4681362</v>
      </c>
      <c r="D36" s="22">
        <v>2331362</v>
      </c>
      <c r="E36" s="19">
        <v>2331362</v>
      </c>
      <c r="F36" s="45">
        <f>E36/D36*100</f>
        <v>100</v>
      </c>
      <c r="G36" s="51" t="s">
        <v>145</v>
      </c>
    </row>
    <row r="37" spans="1:11" s="14" customFormat="1" ht="37.5" x14ac:dyDescent="0.2">
      <c r="A37" s="15" t="s">
        <v>37</v>
      </c>
      <c r="B37" s="16">
        <v>100</v>
      </c>
      <c r="C37" s="22"/>
      <c r="D37" s="22"/>
      <c r="E37" s="45"/>
      <c r="F37" s="45"/>
      <c r="G37" s="51"/>
    </row>
    <row r="38" spans="1:11" s="14" customFormat="1" ht="66" customHeight="1" x14ac:dyDescent="0.2">
      <c r="A38" s="15" t="s">
        <v>38</v>
      </c>
      <c r="B38" s="16">
        <v>120</v>
      </c>
      <c r="C38" s="22"/>
      <c r="D38" s="22"/>
      <c r="E38" s="45"/>
      <c r="F38" s="45"/>
      <c r="G38" s="29"/>
    </row>
    <row r="39" spans="1:11" s="14" customFormat="1" ht="56.25" customHeight="1" x14ac:dyDescent="0.2">
      <c r="A39" s="20" t="s">
        <v>106</v>
      </c>
      <c r="B39" s="21">
        <v>121</v>
      </c>
      <c r="C39" s="18"/>
      <c r="D39" s="18"/>
      <c r="E39" s="19"/>
      <c r="F39" s="45"/>
      <c r="G39" s="75"/>
    </row>
    <row r="40" spans="1:11" s="14" customFormat="1" ht="20.25" customHeight="1" x14ac:dyDescent="0.2">
      <c r="A40" s="20" t="s">
        <v>39</v>
      </c>
      <c r="B40" s="21">
        <v>122</v>
      </c>
      <c r="C40" s="18">
        <f>SUM(E40:F40)</f>
        <v>0</v>
      </c>
      <c r="D40" s="18"/>
      <c r="E40" s="19"/>
      <c r="F40" s="45"/>
      <c r="G40" s="75"/>
    </row>
    <row r="41" spans="1:11" s="14" customFormat="1" x14ac:dyDescent="0.2">
      <c r="A41" s="20" t="s">
        <v>39</v>
      </c>
      <c r="B41" s="21">
        <v>123</v>
      </c>
      <c r="C41" s="18">
        <f>SUM(E41:F41)</f>
        <v>0</v>
      </c>
      <c r="D41" s="18"/>
      <c r="E41" s="19"/>
      <c r="F41" s="45"/>
      <c r="G41" s="75"/>
    </row>
    <row r="42" spans="1:11" ht="45.75" customHeight="1" x14ac:dyDescent="0.2">
      <c r="A42" s="15" t="s">
        <v>40</v>
      </c>
      <c r="B42" s="16">
        <v>130</v>
      </c>
      <c r="C42" s="22">
        <f>SUM(C43,C49,C50,C56,C57,C59,C60,C61)</f>
        <v>3686500</v>
      </c>
      <c r="D42" s="22">
        <f>SUM(D43,D49,D50,D56,D57,D59,D60,D61)</f>
        <v>1840843</v>
      </c>
      <c r="E42" s="22">
        <f>SUM(E43,E49,E50,E56,E57,E59,E60,E61)</f>
        <v>1840450.83</v>
      </c>
      <c r="F42" s="45">
        <f>E42/D42*100</f>
        <v>99.978696173437925</v>
      </c>
      <c r="G42" s="75"/>
    </row>
    <row r="43" spans="1:11" s="23" customFormat="1" ht="41.25" customHeight="1" x14ac:dyDescent="0.2">
      <c r="A43" s="15" t="s">
        <v>41</v>
      </c>
      <c r="B43" s="73">
        <v>140</v>
      </c>
      <c r="C43" s="22">
        <f>SUM(C44:C48)</f>
        <v>15000</v>
      </c>
      <c r="D43" s="22">
        <f>SUM(D44:D48)</f>
        <v>5650</v>
      </c>
      <c r="E43" s="22">
        <f>SUM(E44:E48)</f>
        <v>5259</v>
      </c>
      <c r="F43" s="45">
        <f>E43/D43*100</f>
        <v>93.079646017699119</v>
      </c>
      <c r="G43" s="75"/>
    </row>
    <row r="44" spans="1:11" s="23" customFormat="1" ht="51" customHeight="1" x14ac:dyDescent="0.2">
      <c r="A44" s="20" t="s">
        <v>42</v>
      </c>
      <c r="B44" s="24">
        <v>141</v>
      </c>
      <c r="C44" s="18"/>
      <c r="D44" s="60"/>
      <c r="E44" s="19"/>
      <c r="F44" s="45"/>
      <c r="G44" s="26"/>
      <c r="J44" s="61"/>
      <c r="K44" s="61"/>
    </row>
    <row r="45" spans="1:11" s="23" customFormat="1" ht="91.5" customHeight="1" x14ac:dyDescent="0.2">
      <c r="A45" s="20" t="s">
        <v>43</v>
      </c>
      <c r="B45" s="24">
        <v>142</v>
      </c>
      <c r="C45" s="47">
        <v>3000</v>
      </c>
      <c r="D45" s="47">
        <v>2650</v>
      </c>
      <c r="E45" s="19">
        <v>2650</v>
      </c>
      <c r="F45" s="45">
        <f>E45/D45*100</f>
        <v>100</v>
      </c>
      <c r="G45" s="29" t="s">
        <v>146</v>
      </c>
      <c r="J45" s="61"/>
      <c r="K45" s="61"/>
    </row>
    <row r="46" spans="1:11" s="23" customFormat="1" ht="46.5" customHeight="1" x14ac:dyDescent="0.2">
      <c r="A46" s="20" t="s">
        <v>44</v>
      </c>
      <c r="B46" s="24">
        <v>143</v>
      </c>
      <c r="C46" s="18">
        <v>12000</v>
      </c>
      <c r="D46" s="60">
        <v>3000</v>
      </c>
      <c r="E46" s="19">
        <v>2609</v>
      </c>
      <c r="F46" s="45">
        <f>E46/D46*100</f>
        <v>86.966666666666669</v>
      </c>
      <c r="G46" s="25" t="s">
        <v>140</v>
      </c>
      <c r="J46" s="62"/>
      <c r="K46" s="62"/>
    </row>
    <row r="47" spans="1:11" s="23" customFormat="1" ht="46.5" customHeight="1" x14ac:dyDescent="0.2">
      <c r="A47" s="20" t="s">
        <v>109</v>
      </c>
      <c r="B47" s="24">
        <v>144</v>
      </c>
      <c r="C47" s="18"/>
      <c r="D47" s="18"/>
      <c r="E47" s="19"/>
      <c r="F47" s="45"/>
      <c r="G47" s="25"/>
      <c r="J47" s="61"/>
      <c r="K47" s="61"/>
    </row>
    <row r="48" spans="1:11" s="23" customFormat="1" ht="46.5" customHeight="1" x14ac:dyDescent="0.2">
      <c r="A48" s="20" t="s">
        <v>135</v>
      </c>
      <c r="B48" s="24">
        <v>145</v>
      </c>
      <c r="C48" s="18"/>
      <c r="D48" s="18"/>
      <c r="E48" s="19"/>
      <c r="F48" s="45"/>
      <c r="G48" s="25"/>
      <c r="J48" s="61"/>
      <c r="K48" s="61"/>
    </row>
    <row r="49" spans="1:7" s="23" customFormat="1" ht="55.5" customHeight="1" x14ac:dyDescent="0.2">
      <c r="A49" s="15" t="s">
        <v>45</v>
      </c>
      <c r="B49" s="73">
        <v>150</v>
      </c>
      <c r="C49" s="22"/>
      <c r="D49" s="22"/>
      <c r="E49" s="45"/>
      <c r="F49" s="45"/>
      <c r="G49" s="34"/>
    </row>
    <row r="50" spans="1:7" s="23" customFormat="1" ht="34.5" customHeight="1" x14ac:dyDescent="0.2">
      <c r="A50" s="15" t="s">
        <v>46</v>
      </c>
      <c r="B50" s="73">
        <v>160</v>
      </c>
      <c r="C50" s="22"/>
      <c r="D50" s="22"/>
      <c r="E50" s="22"/>
      <c r="F50" s="45"/>
      <c r="G50" s="75"/>
    </row>
    <row r="51" spans="1:7" s="23" customFormat="1" ht="36" customHeight="1" x14ac:dyDescent="0.2">
      <c r="A51" s="20" t="s">
        <v>47</v>
      </c>
      <c r="B51" s="24">
        <v>161</v>
      </c>
      <c r="C51" s="18"/>
      <c r="D51" s="18"/>
      <c r="E51" s="19"/>
      <c r="F51" s="45"/>
      <c r="G51" s="75"/>
    </row>
    <row r="52" spans="1:7" s="23" customFormat="1" ht="40.5" customHeight="1" x14ac:dyDescent="0.2">
      <c r="A52" s="20" t="s">
        <v>48</v>
      </c>
      <c r="B52" s="24">
        <v>162</v>
      </c>
      <c r="C52" s="18"/>
      <c r="D52" s="18"/>
      <c r="E52" s="19"/>
      <c r="F52" s="45"/>
      <c r="G52" s="75"/>
    </row>
    <row r="53" spans="1:7" s="23" customFormat="1" ht="36.950000000000003" customHeight="1" x14ac:dyDescent="0.2">
      <c r="A53" s="20" t="s">
        <v>49</v>
      </c>
      <c r="B53" s="24">
        <v>163</v>
      </c>
      <c r="C53" s="18"/>
      <c r="D53" s="18"/>
      <c r="E53" s="19"/>
      <c r="F53" s="45"/>
      <c r="G53" s="52"/>
    </row>
    <row r="54" spans="1:7" s="23" customFormat="1" ht="20.100000000000001" customHeight="1" x14ac:dyDescent="0.2">
      <c r="A54" s="20" t="s">
        <v>50</v>
      </c>
      <c r="B54" s="24">
        <v>164</v>
      </c>
      <c r="C54" s="18"/>
      <c r="D54" s="18"/>
      <c r="E54" s="19"/>
      <c r="F54" s="45"/>
      <c r="G54" s="75"/>
    </row>
    <row r="55" spans="1:7" s="23" customFormat="1" ht="39.950000000000003" customHeight="1" x14ac:dyDescent="0.2">
      <c r="A55" s="20" t="s">
        <v>51</v>
      </c>
      <c r="B55" s="24">
        <v>165</v>
      </c>
      <c r="C55" s="18"/>
      <c r="D55" s="18"/>
      <c r="E55" s="19"/>
      <c r="F55" s="45"/>
      <c r="G55" s="34"/>
    </row>
    <row r="56" spans="1:7" s="23" customFormat="1" ht="60" customHeight="1" x14ac:dyDescent="0.2">
      <c r="A56" s="15" t="s">
        <v>52</v>
      </c>
      <c r="B56" s="73">
        <v>170</v>
      </c>
      <c r="C56" s="22">
        <v>3032000</v>
      </c>
      <c r="D56" s="22">
        <v>1514972</v>
      </c>
      <c r="E56" s="45">
        <v>1514971.06</v>
      </c>
      <c r="F56" s="45">
        <f>E56/D56*100</f>
        <v>99.999937952648636</v>
      </c>
      <c r="G56" s="29" t="s">
        <v>122</v>
      </c>
    </row>
    <row r="57" spans="1:7" s="23" customFormat="1" ht="20.100000000000001" customHeight="1" x14ac:dyDescent="0.2">
      <c r="A57" s="15" t="s">
        <v>53</v>
      </c>
      <c r="B57" s="73">
        <v>180</v>
      </c>
      <c r="C57" s="22">
        <v>625200</v>
      </c>
      <c r="D57" s="22">
        <v>312471</v>
      </c>
      <c r="E57" s="45">
        <v>312470.77</v>
      </c>
      <c r="F57" s="45">
        <f>E57/D57*100</f>
        <v>99.999926393169289</v>
      </c>
      <c r="G57" s="29" t="s">
        <v>123</v>
      </c>
    </row>
    <row r="58" spans="1:7" s="23" customFormat="1" ht="20.100000000000001" customHeight="1" x14ac:dyDescent="0.2">
      <c r="A58" s="15" t="s">
        <v>54</v>
      </c>
      <c r="B58" s="73">
        <v>190</v>
      </c>
      <c r="C58" s="18">
        <f>SUM(E58:F58)</f>
        <v>0</v>
      </c>
      <c r="D58" s="18"/>
      <c r="E58" s="19"/>
      <c r="F58" s="45"/>
      <c r="G58" s="29"/>
    </row>
    <row r="59" spans="1:7" s="23" customFormat="1" ht="195.75" customHeight="1" x14ac:dyDescent="0.2">
      <c r="A59" s="15" t="s">
        <v>55</v>
      </c>
      <c r="B59" s="73">
        <v>200</v>
      </c>
      <c r="C59" s="22">
        <v>5000</v>
      </c>
      <c r="D59" s="22">
        <v>5000</v>
      </c>
      <c r="E59" s="45">
        <v>5000</v>
      </c>
      <c r="F59" s="45">
        <f>E59/D59*100</f>
        <v>100</v>
      </c>
      <c r="G59" s="26" t="s">
        <v>160</v>
      </c>
    </row>
    <row r="60" spans="1:7" s="23" customFormat="1" ht="20.100000000000001" customHeight="1" x14ac:dyDescent="0.2">
      <c r="A60" s="15" t="s">
        <v>56</v>
      </c>
      <c r="B60" s="73">
        <v>210</v>
      </c>
      <c r="C60" s="55">
        <v>9300</v>
      </c>
      <c r="D60" s="55">
        <v>2750</v>
      </c>
      <c r="E60" s="63">
        <v>2750</v>
      </c>
      <c r="F60" s="45">
        <f>E60/D60*100</f>
        <v>100</v>
      </c>
      <c r="G60" s="75"/>
    </row>
    <row r="61" spans="1:7" s="23" customFormat="1" ht="91.5" customHeight="1" x14ac:dyDescent="0.2">
      <c r="A61" s="15" t="s">
        <v>57</v>
      </c>
      <c r="B61" s="73">
        <v>220</v>
      </c>
      <c r="C61" s="22"/>
      <c r="D61" s="22"/>
      <c r="E61" s="45"/>
      <c r="F61" s="45"/>
      <c r="G61" s="54"/>
    </row>
    <row r="62" spans="1:7" ht="33" customHeight="1" x14ac:dyDescent="0.2">
      <c r="A62" s="15" t="s">
        <v>58</v>
      </c>
      <c r="B62" s="16">
        <v>230</v>
      </c>
      <c r="C62" s="22">
        <f>SUM(C63:C74,C75)</f>
        <v>610080</v>
      </c>
      <c r="D62" s="22">
        <f>SUM(D63:D74,D75)</f>
        <v>305008</v>
      </c>
      <c r="E62" s="22">
        <f>SUM(E63:E74,E75)</f>
        <v>305006.95</v>
      </c>
      <c r="F62" s="45">
        <f>E62/D62*100</f>
        <v>99.999655746734518</v>
      </c>
      <c r="G62" s="75"/>
    </row>
    <row r="63" spans="1:7" ht="38.25" customHeight="1" x14ac:dyDescent="0.2">
      <c r="A63" s="20" t="s">
        <v>59</v>
      </c>
      <c r="B63" s="21">
        <v>231</v>
      </c>
      <c r="C63" s="18"/>
      <c r="D63" s="18"/>
      <c r="E63" s="19"/>
      <c r="F63" s="45"/>
      <c r="G63" s="29"/>
    </row>
    <row r="64" spans="1:7" ht="42.75" customHeight="1" x14ac:dyDescent="0.2">
      <c r="A64" s="20" t="s">
        <v>60</v>
      </c>
      <c r="B64" s="21">
        <v>232</v>
      </c>
      <c r="C64" s="18"/>
      <c r="D64" s="18"/>
      <c r="E64" s="19"/>
      <c r="F64" s="45"/>
      <c r="G64" s="29"/>
    </row>
    <row r="65" spans="1:7" ht="56.25" customHeight="1" x14ac:dyDescent="0.2">
      <c r="A65" s="20" t="s">
        <v>61</v>
      </c>
      <c r="B65" s="21">
        <v>233</v>
      </c>
      <c r="C65" s="18">
        <v>35200</v>
      </c>
      <c r="D65" s="18">
        <v>19500</v>
      </c>
      <c r="E65" s="19">
        <v>19500</v>
      </c>
      <c r="F65" s="45">
        <f>E65/D65*100</f>
        <v>100</v>
      </c>
      <c r="G65" s="29" t="s">
        <v>147</v>
      </c>
    </row>
    <row r="66" spans="1:7" s="23" customFormat="1" ht="20.100000000000001" customHeight="1" x14ac:dyDescent="0.2">
      <c r="A66" s="20" t="s">
        <v>62</v>
      </c>
      <c r="B66" s="21">
        <v>234</v>
      </c>
      <c r="C66" s="18"/>
      <c r="D66" s="18"/>
      <c r="E66" s="19"/>
      <c r="F66" s="45"/>
      <c r="G66" s="29"/>
    </row>
    <row r="67" spans="1:7" s="23" customFormat="1" ht="29.25" customHeight="1" x14ac:dyDescent="0.2">
      <c r="A67" s="20" t="s">
        <v>63</v>
      </c>
      <c r="B67" s="21">
        <v>235</v>
      </c>
      <c r="C67" s="18">
        <v>4916</v>
      </c>
      <c r="D67" s="18">
        <v>2564</v>
      </c>
      <c r="E67" s="19">
        <v>2564</v>
      </c>
      <c r="F67" s="45">
        <f>E67/D67*100</f>
        <v>100</v>
      </c>
      <c r="G67" s="29" t="s">
        <v>139</v>
      </c>
    </row>
    <row r="68" spans="1:7" s="23" customFormat="1" ht="41.25" customHeight="1" x14ac:dyDescent="0.2">
      <c r="A68" s="20" t="s">
        <v>64</v>
      </c>
      <c r="B68" s="21">
        <v>236</v>
      </c>
      <c r="C68" s="18">
        <v>460000</v>
      </c>
      <c r="D68" s="18">
        <v>229462</v>
      </c>
      <c r="E68" s="19">
        <v>229461.43</v>
      </c>
      <c r="F68" s="45">
        <f>E68/D68*100</f>
        <v>99.999751592856327</v>
      </c>
      <c r="G68" s="29" t="s">
        <v>126</v>
      </c>
    </row>
    <row r="69" spans="1:7" s="23" customFormat="1" ht="41.25" customHeight="1" x14ac:dyDescent="0.2">
      <c r="A69" s="20" t="s">
        <v>65</v>
      </c>
      <c r="B69" s="21">
        <v>237</v>
      </c>
      <c r="C69" s="18">
        <v>100964</v>
      </c>
      <c r="D69" s="18">
        <v>50482</v>
      </c>
      <c r="E69" s="19">
        <v>50481.52</v>
      </c>
      <c r="F69" s="45">
        <f>E69/D69*100</f>
        <v>99.999049166039384</v>
      </c>
      <c r="G69" s="29" t="s">
        <v>123</v>
      </c>
    </row>
    <row r="70" spans="1:7" s="23" customFormat="1" ht="47.25" customHeight="1" x14ac:dyDescent="0.2">
      <c r="A70" s="20" t="s">
        <v>66</v>
      </c>
      <c r="B70" s="21">
        <v>238</v>
      </c>
      <c r="C70" s="18">
        <v>9000</v>
      </c>
      <c r="D70" s="18">
        <v>3000</v>
      </c>
      <c r="E70" s="19">
        <v>3000</v>
      </c>
      <c r="F70" s="45">
        <f>E70/D70*100</f>
        <v>100</v>
      </c>
      <c r="G70" s="29" t="s">
        <v>159</v>
      </c>
    </row>
    <row r="71" spans="1:7" s="23" customFormat="1" ht="55.5" customHeight="1" x14ac:dyDescent="0.2">
      <c r="A71" s="20" t="s">
        <v>67</v>
      </c>
      <c r="B71" s="21">
        <v>239</v>
      </c>
      <c r="C71" s="18"/>
      <c r="D71" s="18"/>
      <c r="E71" s="19"/>
      <c r="F71" s="19"/>
      <c r="G71" s="75"/>
    </row>
    <row r="72" spans="1:7" s="23" customFormat="1" ht="20.25" customHeight="1" x14ac:dyDescent="0.2">
      <c r="A72" s="15" t="s">
        <v>68</v>
      </c>
      <c r="B72" s="16">
        <v>250</v>
      </c>
      <c r="C72" s="57"/>
      <c r="D72" s="57"/>
      <c r="E72" s="56"/>
      <c r="F72" s="56"/>
      <c r="G72" s="75"/>
    </row>
    <row r="73" spans="1:7" s="23" customFormat="1" ht="36.75" customHeight="1" x14ac:dyDescent="0.2">
      <c r="A73" s="15" t="s">
        <v>136</v>
      </c>
      <c r="B73" s="16">
        <v>260</v>
      </c>
      <c r="C73" s="18"/>
      <c r="D73" s="18"/>
      <c r="E73" s="19"/>
      <c r="F73" s="45"/>
      <c r="G73" s="75"/>
    </row>
    <row r="74" spans="1:7" s="23" customFormat="1" ht="37.5" customHeight="1" x14ac:dyDescent="0.2">
      <c r="A74" s="15" t="s">
        <v>69</v>
      </c>
      <c r="B74" s="16">
        <v>270</v>
      </c>
      <c r="C74" s="27"/>
      <c r="D74" s="27"/>
      <c r="E74" s="28"/>
      <c r="F74" s="28"/>
      <c r="G74" s="34"/>
    </row>
    <row r="75" spans="1:7" s="23" customFormat="1" ht="85.5" customHeight="1" x14ac:dyDescent="0.2">
      <c r="A75" s="15" t="s">
        <v>70</v>
      </c>
      <c r="B75" s="16">
        <v>280</v>
      </c>
      <c r="C75" s="18"/>
      <c r="D75" s="18"/>
      <c r="E75" s="19"/>
      <c r="F75" s="19"/>
      <c r="G75" s="29"/>
    </row>
    <row r="76" spans="1:7" s="23" customFormat="1" ht="57.75" customHeight="1" x14ac:dyDescent="0.2">
      <c r="A76" s="15" t="s">
        <v>71</v>
      </c>
      <c r="B76" s="16">
        <v>290</v>
      </c>
      <c r="C76" s="22"/>
      <c r="D76" s="22"/>
      <c r="E76" s="18"/>
      <c r="F76" s="19"/>
      <c r="G76" s="75"/>
    </row>
    <row r="77" spans="1:7" s="23" customFormat="1" ht="20.100000000000001" customHeight="1" x14ac:dyDescent="0.2">
      <c r="A77" s="20" t="s">
        <v>72</v>
      </c>
      <c r="B77" s="30">
        <v>291</v>
      </c>
      <c r="C77" s="18"/>
      <c r="D77" s="18"/>
      <c r="E77" s="19"/>
      <c r="F77" s="19"/>
      <c r="G77" s="75"/>
    </row>
    <row r="78" spans="1:7" s="23" customFormat="1" ht="20.100000000000001" customHeight="1" x14ac:dyDescent="0.2">
      <c r="A78" s="20" t="s">
        <v>73</v>
      </c>
      <c r="B78" s="30">
        <v>292</v>
      </c>
      <c r="C78" s="18">
        <f>SUM(E78:F78)</f>
        <v>0</v>
      </c>
      <c r="D78" s="18"/>
      <c r="E78" s="17"/>
      <c r="F78" s="19"/>
      <c r="G78" s="75"/>
    </row>
    <row r="79" spans="1:7" s="23" customFormat="1" ht="83.25" customHeight="1" x14ac:dyDescent="0.2">
      <c r="A79" s="15" t="s">
        <v>74</v>
      </c>
      <c r="B79" s="71">
        <v>300</v>
      </c>
      <c r="C79" s="22"/>
      <c r="D79" s="22"/>
      <c r="E79" s="64"/>
      <c r="F79" s="19"/>
      <c r="G79" s="29"/>
    </row>
    <row r="80" spans="1:7" s="23" customFormat="1" ht="20.100000000000001" customHeight="1" x14ac:dyDescent="0.2">
      <c r="A80" s="83" t="s">
        <v>75</v>
      </c>
      <c r="B80" s="83"/>
      <c r="C80" s="83"/>
      <c r="D80" s="83"/>
      <c r="E80" s="83"/>
      <c r="F80" s="83"/>
      <c r="G80" s="75"/>
    </row>
    <row r="81" spans="1:7" s="23" customFormat="1" ht="20.100000000000001" customHeight="1" x14ac:dyDescent="0.2">
      <c r="A81" s="15" t="s">
        <v>76</v>
      </c>
      <c r="B81" s="71">
        <v>400</v>
      </c>
      <c r="C81" s="60">
        <f>C43+C49+C50</f>
        <v>15000</v>
      </c>
      <c r="D81" s="60">
        <f>D43+D49+D50</f>
        <v>5650</v>
      </c>
      <c r="E81" s="19">
        <f>E43+E49+E50</f>
        <v>5259</v>
      </c>
      <c r="F81" s="45">
        <f t="shared" ref="F81:F86" si="0">E81/D81*100</f>
        <v>93.079646017699119</v>
      </c>
      <c r="G81" s="75"/>
    </row>
    <row r="82" spans="1:7" s="23" customFormat="1" ht="20.100000000000001" customHeight="1" x14ac:dyDescent="0.2">
      <c r="A82" s="15" t="s">
        <v>52</v>
      </c>
      <c r="B82" s="71">
        <v>410</v>
      </c>
      <c r="C82" s="60">
        <f t="shared" ref="C82:E83" si="1">C56+C68</f>
        <v>3492000</v>
      </c>
      <c r="D82" s="60">
        <f t="shared" si="1"/>
        <v>1744434</v>
      </c>
      <c r="E82" s="19">
        <f t="shared" si="1"/>
        <v>1744432.49</v>
      </c>
      <c r="F82" s="45">
        <f t="shared" si="0"/>
        <v>99.999913438972172</v>
      </c>
      <c r="G82" s="75"/>
    </row>
    <row r="83" spans="1:7" s="23" customFormat="1" ht="20.100000000000001" customHeight="1" x14ac:dyDescent="0.2">
      <c r="A83" s="15" t="s">
        <v>53</v>
      </c>
      <c r="B83" s="71">
        <v>420</v>
      </c>
      <c r="C83" s="60">
        <f t="shared" si="1"/>
        <v>726164</v>
      </c>
      <c r="D83" s="60">
        <f t="shared" si="1"/>
        <v>362953</v>
      </c>
      <c r="E83" s="19">
        <f t="shared" si="1"/>
        <v>362952.29000000004</v>
      </c>
      <c r="F83" s="45">
        <f t="shared" si="0"/>
        <v>99.999804382385605</v>
      </c>
      <c r="G83" s="75"/>
    </row>
    <row r="84" spans="1:7" s="23" customFormat="1" ht="20.100000000000001" customHeight="1" x14ac:dyDescent="0.2">
      <c r="A84" s="15" t="s">
        <v>56</v>
      </c>
      <c r="B84" s="71">
        <v>430</v>
      </c>
      <c r="C84" s="65">
        <f>C72+C60</f>
        <v>9300</v>
      </c>
      <c r="D84" s="65">
        <f>D72+D60</f>
        <v>2750</v>
      </c>
      <c r="E84" s="66">
        <f>E72+E60</f>
        <v>2750</v>
      </c>
      <c r="F84" s="45">
        <f t="shared" si="0"/>
        <v>100</v>
      </c>
      <c r="G84" s="75"/>
    </row>
    <row r="85" spans="1:7" s="23" customFormat="1" ht="20.100000000000001" customHeight="1" x14ac:dyDescent="0.2">
      <c r="A85" s="15" t="s">
        <v>77</v>
      </c>
      <c r="B85" s="71">
        <v>440</v>
      </c>
      <c r="C85" s="60">
        <f>C50+C59+C61+C62+C79-C68-C69-C72-C50</f>
        <v>54116</v>
      </c>
      <c r="D85" s="60">
        <f>D50+D59+D61+D62+D79-D68-D69-D72-D50</f>
        <v>30064</v>
      </c>
      <c r="E85" s="19">
        <f>E50+E59+E61+E62+E79-E68-E69-E72-E50</f>
        <v>30064.000000000022</v>
      </c>
      <c r="F85" s="45">
        <f t="shared" si="0"/>
        <v>100.00000000000007</v>
      </c>
      <c r="G85" s="75"/>
    </row>
    <row r="86" spans="1:7" s="23" customFormat="1" ht="20.100000000000001" customHeight="1" x14ac:dyDescent="0.2">
      <c r="A86" s="15" t="s">
        <v>78</v>
      </c>
      <c r="B86" s="71">
        <v>450</v>
      </c>
      <c r="C86" s="67">
        <f>SUM(C81:C85)</f>
        <v>4296580</v>
      </c>
      <c r="D86" s="67">
        <f>SUM(D81:D85)</f>
        <v>2145851</v>
      </c>
      <c r="E86" s="45">
        <f>SUM(E81:E85)</f>
        <v>2145457.7800000003</v>
      </c>
      <c r="F86" s="45">
        <f t="shared" si="0"/>
        <v>99.981675335333179</v>
      </c>
      <c r="G86" s="75"/>
    </row>
    <row r="87" spans="1:7" s="23" customFormat="1" ht="20.100000000000001" customHeight="1" x14ac:dyDescent="0.2">
      <c r="A87" s="83" t="s">
        <v>79</v>
      </c>
      <c r="B87" s="83"/>
      <c r="C87" s="83"/>
      <c r="D87" s="83"/>
      <c r="E87" s="83"/>
      <c r="F87" s="83"/>
      <c r="G87" s="75"/>
    </row>
    <row r="88" spans="1:7" s="23" customFormat="1" ht="20.100000000000001" customHeight="1" x14ac:dyDescent="0.2">
      <c r="A88" s="15" t="s">
        <v>80</v>
      </c>
      <c r="B88" s="71">
        <v>500</v>
      </c>
      <c r="C88" s="22"/>
      <c r="D88" s="22"/>
      <c r="E88" s="22"/>
      <c r="F88" s="18"/>
      <c r="G88" s="75"/>
    </row>
    <row r="89" spans="1:7" s="23" customFormat="1" ht="78" customHeight="1" x14ac:dyDescent="0.2">
      <c r="A89" s="15" t="s">
        <v>81</v>
      </c>
      <c r="B89" s="30">
        <v>501</v>
      </c>
      <c r="C89" s="22"/>
      <c r="D89" s="22"/>
      <c r="E89" s="22"/>
      <c r="F89" s="45"/>
      <c r="G89" s="75"/>
    </row>
    <row r="90" spans="1:7" s="23" customFormat="1" ht="52.5" customHeight="1" x14ac:dyDescent="0.2">
      <c r="A90" s="74" t="s">
        <v>82</v>
      </c>
      <c r="B90" s="31">
        <v>510</v>
      </c>
      <c r="C90" s="22">
        <v>76000</v>
      </c>
      <c r="D90" s="22">
        <v>76000</v>
      </c>
      <c r="E90" s="22">
        <v>76000</v>
      </c>
      <c r="F90" s="45"/>
      <c r="G90" s="75" t="s">
        <v>161</v>
      </c>
    </row>
    <row r="91" spans="1:7" s="23" customFormat="1" ht="20.100000000000001" customHeight="1" x14ac:dyDescent="0.2">
      <c r="A91" s="15" t="s">
        <v>83</v>
      </c>
      <c r="B91" s="32">
        <v>511</v>
      </c>
      <c r="C91" s="19">
        <f>SUM(E91:F91)</f>
        <v>0</v>
      </c>
      <c r="D91" s="19"/>
      <c r="E91" s="19"/>
      <c r="F91" s="19"/>
      <c r="G91" s="75"/>
    </row>
    <row r="92" spans="1:7" s="23" customFormat="1" ht="56.25" customHeight="1" x14ac:dyDescent="0.2">
      <c r="A92" s="15" t="s">
        <v>84</v>
      </c>
      <c r="B92" s="33">
        <v>512</v>
      </c>
      <c r="C92" s="19">
        <f>SUM(E92:F92)</f>
        <v>76000</v>
      </c>
      <c r="D92" s="19">
        <v>76000</v>
      </c>
      <c r="E92" s="19">
        <v>76000</v>
      </c>
      <c r="F92" s="19"/>
      <c r="G92" s="29"/>
    </row>
    <row r="93" spans="1:7" s="23" customFormat="1" ht="48" customHeight="1" x14ac:dyDescent="0.2">
      <c r="A93" s="15" t="s">
        <v>85</v>
      </c>
      <c r="B93" s="32">
        <v>513</v>
      </c>
      <c r="C93" s="19">
        <f>SUM(E93:F93)</f>
        <v>0</v>
      </c>
      <c r="D93" s="19"/>
      <c r="E93" s="19"/>
      <c r="F93" s="19"/>
      <c r="G93" s="34"/>
    </row>
    <row r="94" spans="1:7" s="23" customFormat="1" ht="36.75" customHeight="1" x14ac:dyDescent="0.2">
      <c r="A94" s="15" t="s">
        <v>86</v>
      </c>
      <c r="B94" s="33">
        <v>514</v>
      </c>
      <c r="C94" s="19"/>
      <c r="D94" s="19"/>
      <c r="E94" s="19"/>
      <c r="F94" s="19"/>
      <c r="G94" s="29"/>
    </row>
    <row r="95" spans="1:7" s="23" customFormat="1" ht="64.5" customHeight="1" x14ac:dyDescent="0.2">
      <c r="A95" s="15" t="s">
        <v>87</v>
      </c>
      <c r="B95" s="32">
        <v>515</v>
      </c>
      <c r="C95" s="19">
        <f>SUM(E95:F95)</f>
        <v>0</v>
      </c>
      <c r="D95" s="19"/>
      <c r="E95" s="19"/>
      <c r="F95" s="19"/>
      <c r="G95" s="29"/>
    </row>
    <row r="96" spans="1:7" s="23" customFormat="1" ht="20.100000000000001" customHeight="1" x14ac:dyDescent="0.2">
      <c r="A96" s="15" t="s">
        <v>88</v>
      </c>
      <c r="B96" s="35">
        <v>516</v>
      </c>
      <c r="C96" s="19"/>
      <c r="D96" s="19"/>
      <c r="E96" s="19"/>
      <c r="F96" s="19"/>
      <c r="G96" s="75"/>
    </row>
    <row r="97" spans="1:7" s="23" customFormat="1" ht="20.100000000000001" customHeight="1" x14ac:dyDescent="0.2">
      <c r="A97" s="83" t="s">
        <v>89</v>
      </c>
      <c r="B97" s="83"/>
      <c r="C97" s="83"/>
      <c r="D97" s="83"/>
      <c r="E97" s="83"/>
      <c r="F97" s="83"/>
      <c r="G97" s="75"/>
    </row>
    <row r="98" spans="1:7" s="23" customFormat="1" ht="34.5" customHeight="1" x14ac:dyDescent="0.2">
      <c r="A98" s="15" t="s">
        <v>90</v>
      </c>
      <c r="B98" s="36">
        <v>600</v>
      </c>
      <c r="C98" s="18"/>
      <c r="D98" s="18"/>
      <c r="E98" s="18"/>
      <c r="F98" s="18"/>
      <c r="G98" s="75"/>
    </row>
    <row r="99" spans="1:7" s="23" customFormat="1" ht="20.100000000000001" customHeight="1" x14ac:dyDescent="0.2">
      <c r="A99" s="20" t="s">
        <v>91</v>
      </c>
      <c r="B99" s="35">
        <v>601</v>
      </c>
      <c r="C99" s="19">
        <f>SUM(E99:F99)</f>
        <v>0</v>
      </c>
      <c r="D99" s="19"/>
      <c r="E99" s="19"/>
      <c r="F99" s="19"/>
      <c r="G99" s="75"/>
    </row>
    <row r="100" spans="1:7" s="23" customFormat="1" ht="20.100000000000001" customHeight="1" x14ac:dyDescent="0.2">
      <c r="A100" s="20" t="s">
        <v>92</v>
      </c>
      <c r="B100" s="35">
        <v>602</v>
      </c>
      <c r="C100" s="19">
        <f>SUM(E100:F100)</f>
        <v>0</v>
      </c>
      <c r="D100" s="19"/>
      <c r="E100" s="19"/>
      <c r="F100" s="19"/>
      <c r="G100" s="75"/>
    </row>
    <row r="101" spans="1:7" s="23" customFormat="1" ht="20.100000000000001" customHeight="1" x14ac:dyDescent="0.2">
      <c r="A101" s="20" t="s">
        <v>93</v>
      </c>
      <c r="B101" s="35">
        <v>603</v>
      </c>
      <c r="C101" s="19">
        <f>SUM(E101:F101)</f>
        <v>0</v>
      </c>
      <c r="D101" s="19"/>
      <c r="E101" s="19"/>
      <c r="F101" s="19"/>
      <c r="G101" s="75"/>
    </row>
    <row r="102" spans="1:7" s="23" customFormat="1" ht="20.100000000000001" customHeight="1" x14ac:dyDescent="0.2">
      <c r="A102" s="15" t="s">
        <v>94</v>
      </c>
      <c r="B102" s="36">
        <v>610</v>
      </c>
      <c r="C102" s="45">
        <f>SUM(E102:F102)</f>
        <v>0</v>
      </c>
      <c r="D102" s="45"/>
      <c r="E102" s="19"/>
      <c r="F102" s="19"/>
      <c r="G102" s="75"/>
    </row>
    <row r="103" spans="1:7" s="23" customFormat="1" ht="39.75" customHeight="1" x14ac:dyDescent="0.2">
      <c r="A103" s="15" t="s">
        <v>95</v>
      </c>
      <c r="B103" s="36">
        <v>620</v>
      </c>
      <c r="C103" s="22"/>
      <c r="D103" s="22"/>
      <c r="E103" s="18"/>
      <c r="F103" s="18"/>
      <c r="G103" s="75"/>
    </row>
    <row r="104" spans="1:7" s="23" customFormat="1" ht="20.100000000000001" customHeight="1" x14ac:dyDescent="0.2">
      <c r="A104" s="20" t="s">
        <v>91</v>
      </c>
      <c r="B104" s="35">
        <v>621</v>
      </c>
      <c r="C104" s="19">
        <f>SUM(E104:F104)</f>
        <v>0</v>
      </c>
      <c r="D104" s="19"/>
      <c r="E104" s="19"/>
      <c r="F104" s="19"/>
      <c r="G104" s="75"/>
    </row>
    <row r="105" spans="1:7" s="23" customFormat="1" ht="20.100000000000001" customHeight="1" x14ac:dyDescent="0.2">
      <c r="A105" s="20" t="s">
        <v>92</v>
      </c>
      <c r="B105" s="35">
        <v>622</v>
      </c>
      <c r="C105" s="19">
        <f>SUM(E105:F105)</f>
        <v>0</v>
      </c>
      <c r="D105" s="19"/>
      <c r="E105" s="19"/>
      <c r="F105" s="19"/>
      <c r="G105" s="75"/>
    </row>
    <row r="106" spans="1:7" s="23" customFormat="1" ht="20.100000000000001" customHeight="1" x14ac:dyDescent="0.2">
      <c r="A106" s="20" t="s">
        <v>93</v>
      </c>
      <c r="B106" s="35">
        <v>623</v>
      </c>
      <c r="C106" s="19">
        <f>SUM(E106:F106)</f>
        <v>0</v>
      </c>
      <c r="D106" s="19"/>
      <c r="E106" s="19"/>
      <c r="F106" s="19"/>
      <c r="G106" s="75"/>
    </row>
    <row r="107" spans="1:7" s="23" customFormat="1" ht="20.100000000000001" customHeight="1" x14ac:dyDescent="0.2">
      <c r="A107" s="15" t="s">
        <v>57</v>
      </c>
      <c r="B107" s="36">
        <v>630</v>
      </c>
      <c r="C107" s="19">
        <f>SUM(E107:F107)</f>
        <v>0</v>
      </c>
      <c r="D107" s="19"/>
      <c r="E107" s="19"/>
      <c r="F107" s="19"/>
      <c r="G107" s="75"/>
    </row>
    <row r="108" spans="1:7" ht="20.100000000000001" customHeight="1" x14ac:dyDescent="0.2">
      <c r="A108" s="74" t="s">
        <v>96</v>
      </c>
      <c r="B108" s="37">
        <v>700</v>
      </c>
      <c r="C108" s="38">
        <f>C36+C37+C102+C39+C76+C88+C98</f>
        <v>4681362</v>
      </c>
      <c r="D108" s="38">
        <f>D36+D37+D102+D39+D76+D88+D98</f>
        <v>2331362</v>
      </c>
      <c r="E108" s="38">
        <f>E36+E37+E102+E39+E76+E88+E98</f>
        <v>2331362</v>
      </c>
      <c r="F108" s="38"/>
      <c r="G108" s="75"/>
    </row>
    <row r="109" spans="1:7" ht="20.100000000000001" customHeight="1" x14ac:dyDescent="0.2">
      <c r="A109" s="74" t="s">
        <v>97</v>
      </c>
      <c r="B109" s="37">
        <v>800</v>
      </c>
      <c r="C109" s="38">
        <f>C42+C62+C79+C90+C103+C107</f>
        <v>4372580</v>
      </c>
      <c r="D109" s="38">
        <f>D42+D62+D79+D90+D103+D107</f>
        <v>2221851</v>
      </c>
      <c r="E109" s="38">
        <f>E42+E62+E79+E90+E103+E107</f>
        <v>2221457.7800000003</v>
      </c>
      <c r="F109" s="38"/>
      <c r="G109" s="75"/>
    </row>
    <row r="110" spans="1:7" ht="46.5" customHeight="1" x14ac:dyDescent="0.2">
      <c r="A110" s="15" t="s">
        <v>98</v>
      </c>
      <c r="B110" s="16">
        <v>850</v>
      </c>
      <c r="C110" s="18">
        <f>C108-C109</f>
        <v>308782</v>
      </c>
      <c r="D110" s="39">
        <f>D108-D109</f>
        <v>109511</v>
      </c>
      <c r="E110" s="39">
        <f>E108-E109</f>
        <v>109904.21999999974</v>
      </c>
      <c r="F110" s="39"/>
      <c r="G110" s="75"/>
    </row>
    <row r="111" spans="1:7" ht="19.5" customHeight="1" x14ac:dyDescent="0.2">
      <c r="A111" s="83" t="s">
        <v>99</v>
      </c>
      <c r="B111" s="83"/>
      <c r="C111" s="40"/>
      <c r="D111" s="40" t="s">
        <v>143</v>
      </c>
      <c r="E111" s="40" t="s">
        <v>158</v>
      </c>
      <c r="F111" s="40"/>
      <c r="G111" s="75"/>
    </row>
    <row r="112" spans="1:7" ht="19.5" customHeight="1" x14ac:dyDescent="0.2">
      <c r="A112" s="15" t="s">
        <v>100</v>
      </c>
      <c r="B112" s="16">
        <v>900</v>
      </c>
      <c r="C112" s="17"/>
      <c r="D112" s="68">
        <v>20</v>
      </c>
      <c r="E112" s="48">
        <v>19.5</v>
      </c>
      <c r="F112" s="48"/>
      <c r="G112" s="75"/>
    </row>
    <row r="113" spans="1:7" ht="19.5" customHeight="1" x14ac:dyDescent="0.2">
      <c r="A113" s="15" t="s">
        <v>101</v>
      </c>
      <c r="B113" s="16">
        <v>910</v>
      </c>
      <c r="C113" s="17"/>
      <c r="D113" s="17">
        <v>55000</v>
      </c>
      <c r="E113" s="19">
        <v>131000</v>
      </c>
      <c r="F113" s="19"/>
      <c r="G113" s="75"/>
    </row>
    <row r="114" spans="1:7" ht="19.5" customHeight="1" x14ac:dyDescent="0.2">
      <c r="A114" s="15" t="s">
        <v>102</v>
      </c>
      <c r="B114" s="16">
        <v>920</v>
      </c>
      <c r="C114" s="17"/>
      <c r="D114" s="17"/>
      <c r="E114" s="17"/>
      <c r="F114" s="17"/>
      <c r="G114" s="75"/>
    </row>
    <row r="115" spans="1:7" ht="42" customHeight="1" x14ac:dyDescent="0.2">
      <c r="A115" s="15" t="s">
        <v>103</v>
      </c>
      <c r="B115" s="16">
        <v>930</v>
      </c>
      <c r="C115" s="17"/>
      <c r="D115" s="17"/>
      <c r="E115" s="17"/>
      <c r="F115" s="17"/>
      <c r="G115" s="75"/>
    </row>
    <row r="116" spans="1:7" ht="19.5" customHeight="1" x14ac:dyDescent="0.2">
      <c r="A116" s="70"/>
      <c r="B116" s="41"/>
      <c r="C116" s="42"/>
      <c r="D116" s="42"/>
      <c r="E116" s="42"/>
      <c r="F116" s="42"/>
    </row>
    <row r="117" spans="1:7" ht="16.5" customHeight="1" x14ac:dyDescent="0.2">
      <c r="A117" s="70"/>
      <c r="C117" s="43"/>
      <c r="D117" s="43"/>
      <c r="E117" s="43"/>
      <c r="F117" s="43"/>
    </row>
    <row r="118" spans="1:7" ht="20.100000000000001" customHeight="1" x14ac:dyDescent="0.2">
      <c r="A118" s="46" t="s">
        <v>127</v>
      </c>
      <c r="B118" s="41"/>
      <c r="C118" s="58"/>
      <c r="D118" s="58"/>
      <c r="E118" s="84" t="s">
        <v>121</v>
      </c>
      <c r="F118" s="84"/>
    </row>
    <row r="119" spans="1:7" s="23" customFormat="1" ht="20.100000000000001" customHeight="1" x14ac:dyDescent="0.2">
      <c r="A119" s="59" t="s">
        <v>104</v>
      </c>
      <c r="B119" s="1"/>
      <c r="C119" s="59"/>
      <c r="D119" s="59"/>
      <c r="E119" s="85" t="s">
        <v>105</v>
      </c>
      <c r="F119" s="85"/>
      <c r="G119" s="53"/>
    </row>
    <row r="120" spans="1:7" ht="20.100000000000001" customHeight="1" x14ac:dyDescent="0.2">
      <c r="A120" s="70"/>
      <c r="C120" s="43"/>
      <c r="D120" s="43"/>
      <c r="E120" s="43"/>
      <c r="F120" s="43"/>
    </row>
    <row r="121" spans="1:7" x14ac:dyDescent="0.2">
      <c r="A121" s="70"/>
      <c r="C121" s="43"/>
      <c r="D121" s="43"/>
      <c r="E121" s="43"/>
      <c r="F121" s="43"/>
    </row>
    <row r="122" spans="1:7" x14ac:dyDescent="0.2">
      <c r="A122" s="70"/>
      <c r="C122" s="43"/>
      <c r="D122" s="43"/>
      <c r="E122" s="43"/>
      <c r="F122" s="43"/>
    </row>
    <row r="123" spans="1:7" x14ac:dyDescent="0.2">
      <c r="A123" s="70"/>
      <c r="C123" s="43"/>
      <c r="D123" s="43"/>
      <c r="E123" s="43"/>
      <c r="F123" s="43"/>
    </row>
    <row r="124" spans="1:7" x14ac:dyDescent="0.2">
      <c r="A124" s="70"/>
      <c r="C124" s="43"/>
      <c r="D124" s="43"/>
      <c r="E124" s="43"/>
      <c r="F124" s="43"/>
    </row>
    <row r="125" spans="1:7" x14ac:dyDescent="0.2">
      <c r="A125" s="70"/>
      <c r="C125" s="43"/>
      <c r="D125" s="43"/>
      <c r="E125" s="43"/>
      <c r="F125" s="43"/>
    </row>
    <row r="126" spans="1:7" x14ac:dyDescent="0.2">
      <c r="A126" s="70"/>
      <c r="C126" s="43"/>
      <c r="D126" s="43"/>
      <c r="E126" s="43"/>
      <c r="F126" s="43"/>
    </row>
    <row r="127" spans="1:7" x14ac:dyDescent="0.2">
      <c r="A127" s="70"/>
      <c r="C127" s="43"/>
      <c r="D127" s="43"/>
      <c r="E127" s="43"/>
      <c r="F127" s="43"/>
    </row>
    <row r="128" spans="1:7" x14ac:dyDescent="0.2">
      <c r="A128" s="70"/>
      <c r="C128" s="43"/>
      <c r="D128" s="43"/>
      <c r="E128" s="43"/>
      <c r="F128" s="43"/>
    </row>
    <row r="129" spans="1:6" x14ac:dyDescent="0.2">
      <c r="A129" s="70"/>
      <c r="C129" s="43"/>
      <c r="D129" s="43"/>
      <c r="E129" s="43"/>
      <c r="F129" s="43"/>
    </row>
    <row r="130" spans="1:6" x14ac:dyDescent="0.2">
      <c r="A130" s="70"/>
      <c r="C130" s="43"/>
      <c r="D130" s="43"/>
      <c r="E130" s="43"/>
      <c r="F130" s="43"/>
    </row>
    <row r="131" spans="1:6" x14ac:dyDescent="0.2">
      <c r="A131" s="70"/>
      <c r="C131" s="43"/>
      <c r="D131" s="43"/>
      <c r="E131" s="43"/>
      <c r="F131" s="43"/>
    </row>
    <row r="132" spans="1:6" x14ac:dyDescent="0.2">
      <c r="A132" s="70"/>
      <c r="C132" s="43"/>
      <c r="D132" s="43"/>
      <c r="E132" s="43"/>
      <c r="F132" s="43"/>
    </row>
    <row r="133" spans="1:6" x14ac:dyDescent="0.2">
      <c r="A133" s="70"/>
      <c r="C133" s="43"/>
      <c r="D133" s="43"/>
      <c r="E133" s="43"/>
      <c r="F133" s="43"/>
    </row>
    <row r="134" spans="1:6" x14ac:dyDescent="0.2">
      <c r="A134" s="70"/>
      <c r="C134" s="43"/>
      <c r="D134" s="43"/>
      <c r="E134" s="43"/>
      <c r="F134" s="43"/>
    </row>
    <row r="135" spans="1:6" x14ac:dyDescent="0.2">
      <c r="A135" s="70"/>
      <c r="C135" s="43"/>
      <c r="D135" s="43"/>
      <c r="E135" s="43"/>
      <c r="F135" s="43"/>
    </row>
    <row r="136" spans="1:6" x14ac:dyDescent="0.2">
      <c r="A136" s="70"/>
      <c r="C136" s="43"/>
      <c r="D136" s="43"/>
      <c r="E136" s="43"/>
      <c r="F136" s="43"/>
    </row>
    <row r="137" spans="1:6" x14ac:dyDescent="0.2">
      <c r="A137" s="70"/>
      <c r="C137" s="43"/>
      <c r="D137" s="43"/>
      <c r="E137" s="43"/>
      <c r="F137" s="43"/>
    </row>
    <row r="138" spans="1:6" x14ac:dyDescent="0.2">
      <c r="A138" s="70"/>
      <c r="C138" s="43"/>
      <c r="D138" s="43"/>
      <c r="E138" s="43"/>
      <c r="F138" s="43"/>
    </row>
    <row r="139" spans="1:6" x14ac:dyDescent="0.2">
      <c r="A139" s="70"/>
      <c r="C139" s="43"/>
      <c r="D139" s="43"/>
      <c r="E139" s="43"/>
      <c r="F139" s="43"/>
    </row>
    <row r="140" spans="1:6" x14ac:dyDescent="0.2">
      <c r="A140" s="70"/>
      <c r="C140" s="43"/>
      <c r="D140" s="43"/>
      <c r="E140" s="43"/>
      <c r="F140" s="43"/>
    </row>
    <row r="141" spans="1:6" x14ac:dyDescent="0.2">
      <c r="A141" s="70"/>
      <c r="C141" s="43"/>
      <c r="D141" s="43"/>
      <c r="E141" s="43"/>
      <c r="F141" s="43"/>
    </row>
    <row r="142" spans="1:6" x14ac:dyDescent="0.2">
      <c r="A142" s="70"/>
      <c r="C142" s="43"/>
      <c r="D142" s="43"/>
      <c r="E142" s="43"/>
      <c r="F142" s="43"/>
    </row>
    <row r="143" spans="1:6" x14ac:dyDescent="0.2">
      <c r="A143" s="70"/>
      <c r="C143" s="43"/>
      <c r="D143" s="43"/>
      <c r="E143" s="43"/>
      <c r="F143" s="43"/>
    </row>
    <row r="144" spans="1:6" x14ac:dyDescent="0.2">
      <c r="A144" s="70"/>
      <c r="C144" s="43"/>
      <c r="D144" s="43"/>
      <c r="E144" s="43"/>
      <c r="F144" s="43"/>
    </row>
    <row r="145" spans="1:6" x14ac:dyDescent="0.2">
      <c r="A145" s="70"/>
      <c r="C145" s="43"/>
      <c r="D145" s="43"/>
      <c r="E145" s="43"/>
      <c r="F145" s="43"/>
    </row>
    <row r="146" spans="1:6" x14ac:dyDescent="0.2">
      <c r="A146" s="70"/>
      <c r="C146" s="43"/>
      <c r="D146" s="43"/>
      <c r="E146" s="43"/>
      <c r="F146" s="43"/>
    </row>
    <row r="147" spans="1:6" x14ac:dyDescent="0.2">
      <c r="A147" s="70"/>
      <c r="C147" s="43"/>
      <c r="D147" s="43"/>
      <c r="E147" s="43"/>
      <c r="F147" s="43"/>
    </row>
    <row r="148" spans="1:6" x14ac:dyDescent="0.2">
      <c r="A148" s="70"/>
      <c r="C148" s="43"/>
      <c r="D148" s="43"/>
      <c r="E148" s="43"/>
      <c r="F148" s="43"/>
    </row>
    <row r="149" spans="1:6" x14ac:dyDescent="0.2">
      <c r="A149" s="70"/>
      <c r="C149" s="43"/>
      <c r="D149" s="43"/>
      <c r="E149" s="43"/>
      <c r="F149" s="43"/>
    </row>
    <row r="150" spans="1:6" x14ac:dyDescent="0.2">
      <c r="A150" s="70"/>
      <c r="C150" s="43"/>
      <c r="D150" s="43"/>
      <c r="E150" s="43"/>
      <c r="F150" s="43"/>
    </row>
    <row r="151" spans="1:6" x14ac:dyDescent="0.2">
      <c r="A151" s="70"/>
      <c r="C151" s="43"/>
      <c r="D151" s="43"/>
      <c r="E151" s="43"/>
      <c r="F151" s="43"/>
    </row>
    <row r="152" spans="1:6" x14ac:dyDescent="0.2">
      <c r="A152" s="70"/>
      <c r="C152" s="43"/>
      <c r="D152" s="43"/>
      <c r="E152" s="43"/>
      <c r="F152" s="43"/>
    </row>
    <row r="153" spans="1:6" x14ac:dyDescent="0.2">
      <c r="A153" s="70"/>
      <c r="C153" s="43"/>
      <c r="D153" s="43"/>
      <c r="E153" s="43"/>
      <c r="F153" s="43"/>
    </row>
    <row r="154" spans="1:6" x14ac:dyDescent="0.2">
      <c r="A154" s="70"/>
      <c r="C154" s="43"/>
      <c r="D154" s="43"/>
      <c r="E154" s="43"/>
      <c r="F154" s="43"/>
    </row>
    <row r="155" spans="1:6" x14ac:dyDescent="0.2">
      <c r="A155" s="70"/>
      <c r="C155" s="43"/>
      <c r="D155" s="43"/>
      <c r="E155" s="43"/>
      <c r="F155" s="43"/>
    </row>
    <row r="156" spans="1:6" x14ac:dyDescent="0.2">
      <c r="A156" s="70"/>
      <c r="C156" s="43"/>
      <c r="D156" s="43"/>
      <c r="E156" s="43"/>
      <c r="F156" s="43"/>
    </row>
    <row r="157" spans="1:6" x14ac:dyDescent="0.2">
      <c r="A157" s="70"/>
      <c r="C157" s="43"/>
      <c r="D157" s="43"/>
      <c r="E157" s="43"/>
      <c r="F157" s="43"/>
    </row>
    <row r="158" spans="1:6" x14ac:dyDescent="0.2">
      <c r="A158" s="70"/>
      <c r="C158" s="43"/>
      <c r="D158" s="43"/>
      <c r="E158" s="43"/>
      <c r="F158" s="43"/>
    </row>
    <row r="159" spans="1:6" x14ac:dyDescent="0.2">
      <c r="A159" s="70"/>
      <c r="C159" s="43"/>
      <c r="D159" s="43"/>
      <c r="E159" s="43"/>
      <c r="F159" s="43"/>
    </row>
    <row r="160" spans="1:6" x14ac:dyDescent="0.2">
      <c r="A160" s="70"/>
      <c r="C160" s="43"/>
      <c r="D160" s="43"/>
      <c r="E160" s="43"/>
      <c r="F160" s="43"/>
    </row>
    <row r="161" spans="1:1" x14ac:dyDescent="0.2">
      <c r="A161" s="44"/>
    </row>
    <row r="162" spans="1:1" x14ac:dyDescent="0.2">
      <c r="A162" s="44"/>
    </row>
    <row r="163" spans="1:1" x14ac:dyDescent="0.2">
      <c r="A163" s="44"/>
    </row>
    <row r="164" spans="1:1" x14ac:dyDescent="0.2">
      <c r="A164" s="44"/>
    </row>
    <row r="165" spans="1:1" x14ac:dyDescent="0.2">
      <c r="A165" s="44"/>
    </row>
    <row r="166" spans="1:1" x14ac:dyDescent="0.2">
      <c r="A166" s="44"/>
    </row>
    <row r="167" spans="1:1" x14ac:dyDescent="0.2">
      <c r="A167" s="44"/>
    </row>
    <row r="168" spans="1:1" x14ac:dyDescent="0.2">
      <c r="A168" s="44"/>
    </row>
    <row r="169" spans="1:1" x14ac:dyDescent="0.2">
      <c r="A169" s="44"/>
    </row>
    <row r="170" spans="1:1" x14ac:dyDescent="0.2">
      <c r="A170" s="44"/>
    </row>
    <row r="171" spans="1:1" x14ac:dyDescent="0.2">
      <c r="A171" s="44"/>
    </row>
    <row r="172" spans="1:1" x14ac:dyDescent="0.2">
      <c r="A172" s="44"/>
    </row>
    <row r="173" spans="1:1" x14ac:dyDescent="0.2">
      <c r="A173" s="44"/>
    </row>
    <row r="174" spans="1:1" x14ac:dyDescent="0.2">
      <c r="A174" s="44"/>
    </row>
    <row r="175" spans="1:1" x14ac:dyDescent="0.2">
      <c r="A175" s="44"/>
    </row>
    <row r="176" spans="1:1" x14ac:dyDescent="0.2">
      <c r="A176" s="44"/>
    </row>
    <row r="177" spans="1:1" x14ac:dyDescent="0.2">
      <c r="A177" s="44"/>
    </row>
    <row r="178" spans="1:1" x14ac:dyDescent="0.2">
      <c r="A178" s="44"/>
    </row>
    <row r="179" spans="1:1" x14ac:dyDescent="0.2">
      <c r="A179" s="44"/>
    </row>
    <row r="180" spans="1:1" x14ac:dyDescent="0.2">
      <c r="A180" s="44"/>
    </row>
    <row r="181" spans="1:1" x14ac:dyDescent="0.2">
      <c r="A181" s="44"/>
    </row>
    <row r="182" spans="1:1" x14ac:dyDescent="0.2">
      <c r="A182" s="44"/>
    </row>
    <row r="183" spans="1:1" x14ac:dyDescent="0.2">
      <c r="A183" s="44"/>
    </row>
    <row r="184" spans="1:1" x14ac:dyDescent="0.2">
      <c r="A184" s="44"/>
    </row>
    <row r="185" spans="1:1" x14ac:dyDescent="0.2">
      <c r="A185" s="44"/>
    </row>
    <row r="186" spans="1:1" x14ac:dyDescent="0.2">
      <c r="A186" s="44"/>
    </row>
    <row r="187" spans="1:1" x14ac:dyDescent="0.2">
      <c r="A187" s="44"/>
    </row>
    <row r="188" spans="1:1" x14ac:dyDescent="0.2">
      <c r="A188" s="44"/>
    </row>
    <row r="189" spans="1:1" x14ac:dyDescent="0.2">
      <c r="A189" s="44"/>
    </row>
    <row r="190" spans="1:1" x14ac:dyDescent="0.2">
      <c r="A190" s="44"/>
    </row>
    <row r="191" spans="1:1" x14ac:dyDescent="0.2">
      <c r="A191" s="44"/>
    </row>
    <row r="192" spans="1:1" x14ac:dyDescent="0.2">
      <c r="A192" s="44"/>
    </row>
    <row r="193" spans="1:1" x14ac:dyDescent="0.2">
      <c r="A193" s="44"/>
    </row>
    <row r="194" spans="1:1" x14ac:dyDescent="0.2">
      <c r="A194" s="44"/>
    </row>
    <row r="195" spans="1:1" x14ac:dyDescent="0.2">
      <c r="A195" s="44"/>
    </row>
    <row r="196" spans="1:1" x14ac:dyDescent="0.2">
      <c r="A196" s="44"/>
    </row>
    <row r="197" spans="1:1" x14ac:dyDescent="0.2">
      <c r="A197" s="44"/>
    </row>
    <row r="198" spans="1:1" x14ac:dyDescent="0.2">
      <c r="A198" s="44"/>
    </row>
    <row r="199" spans="1:1" x14ac:dyDescent="0.2">
      <c r="A199" s="44"/>
    </row>
    <row r="200" spans="1:1" x14ac:dyDescent="0.2">
      <c r="A200" s="44"/>
    </row>
    <row r="201" spans="1:1" x14ac:dyDescent="0.2">
      <c r="A201" s="44"/>
    </row>
    <row r="202" spans="1:1" x14ac:dyDescent="0.2">
      <c r="A202" s="44"/>
    </row>
    <row r="203" spans="1:1" x14ac:dyDescent="0.2">
      <c r="A203" s="44"/>
    </row>
    <row r="204" spans="1:1" x14ac:dyDescent="0.2">
      <c r="A204" s="44"/>
    </row>
    <row r="205" spans="1:1" x14ac:dyDescent="0.2">
      <c r="A205" s="44"/>
    </row>
    <row r="206" spans="1:1" x14ac:dyDescent="0.2">
      <c r="A206" s="44"/>
    </row>
    <row r="207" spans="1:1" x14ac:dyDescent="0.2">
      <c r="A207" s="44"/>
    </row>
    <row r="208" spans="1:1" x14ac:dyDescent="0.2">
      <c r="A208" s="44"/>
    </row>
    <row r="209" spans="1:1" x14ac:dyDescent="0.2">
      <c r="A209" s="44"/>
    </row>
    <row r="210" spans="1:1" x14ac:dyDescent="0.2">
      <c r="A210" s="44"/>
    </row>
    <row r="211" spans="1:1" x14ac:dyDescent="0.2">
      <c r="A211" s="44"/>
    </row>
    <row r="212" spans="1:1" x14ac:dyDescent="0.2">
      <c r="A212" s="44"/>
    </row>
    <row r="213" spans="1:1" x14ac:dyDescent="0.2">
      <c r="A213" s="44"/>
    </row>
    <row r="214" spans="1:1" x14ac:dyDescent="0.2">
      <c r="A214" s="44"/>
    </row>
    <row r="215" spans="1:1" x14ac:dyDescent="0.2">
      <c r="A215" s="44"/>
    </row>
    <row r="216" spans="1:1" x14ac:dyDescent="0.2">
      <c r="A216" s="44"/>
    </row>
    <row r="217" spans="1:1" x14ac:dyDescent="0.2">
      <c r="A217" s="44"/>
    </row>
    <row r="218" spans="1:1" x14ac:dyDescent="0.2">
      <c r="A218" s="44"/>
    </row>
    <row r="219" spans="1:1" x14ac:dyDescent="0.2">
      <c r="A219" s="44"/>
    </row>
    <row r="220" spans="1:1" x14ac:dyDescent="0.2">
      <c r="A220" s="44"/>
    </row>
    <row r="221" spans="1:1" x14ac:dyDescent="0.2">
      <c r="A221" s="44"/>
    </row>
    <row r="222" spans="1:1" x14ac:dyDescent="0.2">
      <c r="A222" s="44"/>
    </row>
    <row r="223" spans="1:1" x14ac:dyDescent="0.2">
      <c r="A223" s="44"/>
    </row>
    <row r="224" spans="1:1" x14ac:dyDescent="0.2">
      <c r="A224" s="44"/>
    </row>
    <row r="225" spans="1:1" x14ac:dyDescent="0.2">
      <c r="A225" s="44"/>
    </row>
    <row r="226" spans="1:1" x14ac:dyDescent="0.2">
      <c r="A226" s="44"/>
    </row>
    <row r="227" spans="1:1" x14ac:dyDescent="0.2">
      <c r="A227" s="44"/>
    </row>
    <row r="228" spans="1:1" x14ac:dyDescent="0.2">
      <c r="A228" s="44"/>
    </row>
    <row r="229" spans="1:1" x14ac:dyDescent="0.2">
      <c r="A229" s="44"/>
    </row>
    <row r="230" spans="1:1" x14ac:dyDescent="0.2">
      <c r="A230" s="44"/>
    </row>
    <row r="231" spans="1:1" x14ac:dyDescent="0.2">
      <c r="A231" s="44"/>
    </row>
    <row r="232" spans="1:1" x14ac:dyDescent="0.2">
      <c r="A232" s="44"/>
    </row>
    <row r="233" spans="1:1" x14ac:dyDescent="0.2">
      <c r="A233" s="44"/>
    </row>
    <row r="234" spans="1:1" x14ac:dyDescent="0.2">
      <c r="A234" s="44"/>
    </row>
    <row r="235" spans="1:1" x14ac:dyDescent="0.2">
      <c r="A235" s="44"/>
    </row>
    <row r="236" spans="1:1" x14ac:dyDescent="0.2">
      <c r="A236" s="44"/>
    </row>
    <row r="237" spans="1:1" x14ac:dyDescent="0.2">
      <c r="A237" s="44"/>
    </row>
    <row r="238" spans="1:1" x14ac:dyDescent="0.2">
      <c r="A238" s="44"/>
    </row>
    <row r="239" spans="1:1" x14ac:dyDescent="0.2">
      <c r="A239" s="44"/>
    </row>
    <row r="240" spans="1:1" x14ac:dyDescent="0.2">
      <c r="A240" s="44"/>
    </row>
    <row r="241" spans="1:1" x14ac:dyDescent="0.2">
      <c r="A241" s="44"/>
    </row>
    <row r="242" spans="1:1" x14ac:dyDescent="0.2">
      <c r="A242" s="44"/>
    </row>
    <row r="243" spans="1:1" x14ac:dyDescent="0.2">
      <c r="A243" s="44"/>
    </row>
    <row r="244" spans="1:1" x14ac:dyDescent="0.2">
      <c r="A244" s="44"/>
    </row>
    <row r="245" spans="1:1" x14ac:dyDescent="0.2">
      <c r="A245" s="44"/>
    </row>
    <row r="246" spans="1:1" x14ac:dyDescent="0.2">
      <c r="A246" s="44"/>
    </row>
    <row r="247" spans="1:1" x14ac:dyDescent="0.2">
      <c r="A247" s="44"/>
    </row>
    <row r="248" spans="1:1" x14ac:dyDescent="0.2">
      <c r="A248" s="44"/>
    </row>
    <row r="249" spans="1:1" x14ac:dyDescent="0.2">
      <c r="A249" s="44"/>
    </row>
    <row r="250" spans="1:1" x14ac:dyDescent="0.2">
      <c r="A250" s="44"/>
    </row>
    <row r="251" spans="1:1" x14ac:dyDescent="0.2">
      <c r="A251" s="44"/>
    </row>
    <row r="252" spans="1:1" x14ac:dyDescent="0.2">
      <c r="A252" s="44"/>
    </row>
    <row r="253" spans="1:1" x14ac:dyDescent="0.2">
      <c r="A253" s="44"/>
    </row>
    <row r="254" spans="1:1" x14ac:dyDescent="0.2">
      <c r="A254" s="44"/>
    </row>
    <row r="255" spans="1:1" x14ac:dyDescent="0.2">
      <c r="A255" s="44"/>
    </row>
    <row r="256" spans="1:1" x14ac:dyDescent="0.2">
      <c r="A256" s="44"/>
    </row>
    <row r="257" spans="1:1" x14ac:dyDescent="0.2">
      <c r="A257" s="44"/>
    </row>
    <row r="258" spans="1:1" x14ac:dyDescent="0.2">
      <c r="A258" s="44"/>
    </row>
    <row r="259" spans="1:1" x14ac:dyDescent="0.2">
      <c r="A259" s="44"/>
    </row>
    <row r="260" spans="1:1" x14ac:dyDescent="0.2">
      <c r="A260" s="44"/>
    </row>
    <row r="261" spans="1:1" x14ac:dyDescent="0.2">
      <c r="A261" s="44"/>
    </row>
    <row r="262" spans="1:1" x14ac:dyDescent="0.2">
      <c r="A262" s="44"/>
    </row>
    <row r="263" spans="1:1" x14ac:dyDescent="0.2">
      <c r="A263" s="44"/>
    </row>
    <row r="264" spans="1:1" x14ac:dyDescent="0.2">
      <c r="A264" s="44"/>
    </row>
    <row r="265" spans="1:1" x14ac:dyDescent="0.2">
      <c r="A265" s="44"/>
    </row>
    <row r="266" spans="1:1" x14ac:dyDescent="0.2">
      <c r="A266" s="44"/>
    </row>
    <row r="267" spans="1:1" x14ac:dyDescent="0.2">
      <c r="A267" s="44"/>
    </row>
    <row r="268" spans="1:1" x14ac:dyDescent="0.2">
      <c r="A268" s="44"/>
    </row>
    <row r="269" spans="1:1" x14ac:dyDescent="0.2">
      <c r="A269" s="44"/>
    </row>
    <row r="270" spans="1:1" x14ac:dyDescent="0.2">
      <c r="A270" s="44"/>
    </row>
    <row r="271" spans="1:1" x14ac:dyDescent="0.2">
      <c r="A271" s="44"/>
    </row>
    <row r="272" spans="1:1" x14ac:dyDescent="0.2">
      <c r="A272" s="44"/>
    </row>
    <row r="273" spans="1:1" x14ac:dyDescent="0.2">
      <c r="A273" s="44"/>
    </row>
    <row r="274" spans="1:1" x14ac:dyDescent="0.2">
      <c r="A274" s="44"/>
    </row>
    <row r="275" spans="1:1" x14ac:dyDescent="0.2">
      <c r="A275" s="44"/>
    </row>
    <row r="276" spans="1:1" x14ac:dyDescent="0.2">
      <c r="A276" s="44"/>
    </row>
    <row r="277" spans="1:1" x14ac:dyDescent="0.2">
      <c r="A277" s="44"/>
    </row>
    <row r="278" spans="1:1" x14ac:dyDescent="0.2">
      <c r="A278" s="44"/>
    </row>
    <row r="279" spans="1:1" x14ac:dyDescent="0.2">
      <c r="A279" s="44"/>
    </row>
    <row r="280" spans="1:1" x14ac:dyDescent="0.2">
      <c r="A280" s="44"/>
    </row>
    <row r="281" spans="1:1" x14ac:dyDescent="0.2">
      <c r="A281" s="44"/>
    </row>
    <row r="282" spans="1:1" x14ac:dyDescent="0.2">
      <c r="A282" s="44"/>
    </row>
    <row r="283" spans="1:1" x14ac:dyDescent="0.2">
      <c r="A283" s="44"/>
    </row>
    <row r="284" spans="1:1" x14ac:dyDescent="0.2">
      <c r="A284" s="44"/>
    </row>
    <row r="285" spans="1:1" x14ac:dyDescent="0.2">
      <c r="A285" s="44"/>
    </row>
    <row r="286" spans="1:1" x14ac:dyDescent="0.2">
      <c r="A286" s="44"/>
    </row>
    <row r="287" spans="1:1" x14ac:dyDescent="0.2">
      <c r="A287" s="44"/>
    </row>
    <row r="288" spans="1:1" x14ac:dyDescent="0.2">
      <c r="A288" s="44"/>
    </row>
    <row r="289" spans="1:1" x14ac:dyDescent="0.2">
      <c r="A289" s="44"/>
    </row>
    <row r="290" spans="1:1" x14ac:dyDescent="0.2">
      <c r="A290" s="44"/>
    </row>
    <row r="291" spans="1:1" x14ac:dyDescent="0.2">
      <c r="A291" s="44"/>
    </row>
    <row r="292" spans="1:1" x14ac:dyDescent="0.2">
      <c r="A292" s="44"/>
    </row>
    <row r="293" spans="1:1" x14ac:dyDescent="0.2">
      <c r="A293" s="44"/>
    </row>
    <row r="294" spans="1:1" x14ac:dyDescent="0.2">
      <c r="A294" s="44"/>
    </row>
    <row r="295" spans="1:1" x14ac:dyDescent="0.2">
      <c r="A295" s="44"/>
    </row>
    <row r="296" spans="1:1" x14ac:dyDescent="0.2">
      <c r="A296" s="44"/>
    </row>
    <row r="297" spans="1:1" x14ac:dyDescent="0.2">
      <c r="A297" s="44"/>
    </row>
    <row r="298" spans="1:1" x14ac:dyDescent="0.2">
      <c r="A298" s="44"/>
    </row>
    <row r="299" spans="1:1" x14ac:dyDescent="0.2">
      <c r="A299" s="44"/>
    </row>
    <row r="300" spans="1:1" x14ac:dyDescent="0.2">
      <c r="A300" s="44"/>
    </row>
    <row r="301" spans="1:1" x14ac:dyDescent="0.2">
      <c r="A301" s="44"/>
    </row>
    <row r="302" spans="1:1" x14ac:dyDescent="0.2">
      <c r="A302" s="44"/>
    </row>
    <row r="303" spans="1:1" x14ac:dyDescent="0.2">
      <c r="A303" s="44"/>
    </row>
    <row r="304" spans="1:1" x14ac:dyDescent="0.2">
      <c r="A304" s="44"/>
    </row>
    <row r="305" spans="1:1" x14ac:dyDescent="0.2">
      <c r="A305" s="44"/>
    </row>
    <row r="306" spans="1:1" x14ac:dyDescent="0.2">
      <c r="A306" s="44"/>
    </row>
    <row r="307" spans="1:1" x14ac:dyDescent="0.2">
      <c r="A307" s="44"/>
    </row>
    <row r="308" spans="1:1" x14ac:dyDescent="0.2">
      <c r="A308" s="44"/>
    </row>
    <row r="309" spans="1:1" x14ac:dyDescent="0.2">
      <c r="A309" s="44"/>
    </row>
    <row r="310" spans="1:1" x14ac:dyDescent="0.2">
      <c r="A310" s="44"/>
    </row>
    <row r="311" spans="1:1" x14ac:dyDescent="0.2">
      <c r="A311" s="44"/>
    </row>
    <row r="312" spans="1:1" x14ac:dyDescent="0.2">
      <c r="A312" s="44"/>
    </row>
    <row r="313" spans="1:1" x14ac:dyDescent="0.2">
      <c r="A313" s="44"/>
    </row>
    <row r="314" spans="1:1" x14ac:dyDescent="0.2">
      <c r="A314" s="44"/>
    </row>
    <row r="315" spans="1:1" x14ac:dyDescent="0.2">
      <c r="A315" s="44"/>
    </row>
    <row r="316" spans="1:1" x14ac:dyDescent="0.2">
      <c r="A316" s="44"/>
    </row>
    <row r="317" spans="1:1" x14ac:dyDescent="0.2">
      <c r="A317" s="44"/>
    </row>
    <row r="318" spans="1:1" x14ac:dyDescent="0.2">
      <c r="A318" s="44"/>
    </row>
    <row r="319" spans="1:1" x14ac:dyDescent="0.2">
      <c r="A319" s="44"/>
    </row>
    <row r="320" spans="1:1" x14ac:dyDescent="0.2">
      <c r="A320" s="44"/>
    </row>
    <row r="321" spans="1:1" x14ac:dyDescent="0.2">
      <c r="A321" s="44"/>
    </row>
    <row r="322" spans="1:1" x14ac:dyDescent="0.2">
      <c r="A322" s="44"/>
    </row>
    <row r="323" spans="1:1" x14ac:dyDescent="0.2">
      <c r="A323" s="44"/>
    </row>
    <row r="324" spans="1:1" x14ac:dyDescent="0.2">
      <c r="A324" s="44"/>
    </row>
    <row r="325" spans="1:1" x14ac:dyDescent="0.2">
      <c r="A325" s="44"/>
    </row>
    <row r="326" spans="1:1" x14ac:dyDescent="0.2">
      <c r="A326" s="44"/>
    </row>
    <row r="327" spans="1:1" x14ac:dyDescent="0.2">
      <c r="A327" s="44"/>
    </row>
  </sheetData>
  <mergeCells count="34">
    <mergeCell ref="B16:F16"/>
    <mergeCell ref="I4:J4"/>
    <mergeCell ref="I13:J13"/>
    <mergeCell ref="B14:F14"/>
    <mergeCell ref="I14:J14"/>
    <mergeCell ref="B15:G15"/>
    <mergeCell ref="B26:J26"/>
    <mergeCell ref="B17:G17"/>
    <mergeCell ref="B18:H18"/>
    <mergeCell ref="B19:F19"/>
    <mergeCell ref="B20:F20"/>
    <mergeCell ref="B21:F21"/>
    <mergeCell ref="G21:I21"/>
    <mergeCell ref="B22:F22"/>
    <mergeCell ref="G22:I22"/>
    <mergeCell ref="B23:F23"/>
    <mergeCell ref="B24:G24"/>
    <mergeCell ref="B25:F25"/>
    <mergeCell ref="A28:F28"/>
    <mergeCell ref="A29:F29"/>
    <mergeCell ref="A30:F30"/>
    <mergeCell ref="A31:A32"/>
    <mergeCell ref="B31:B32"/>
    <mergeCell ref="C31:C32"/>
    <mergeCell ref="D31:F31"/>
    <mergeCell ref="A111:B111"/>
    <mergeCell ref="E118:F118"/>
    <mergeCell ref="E119:F119"/>
    <mergeCell ref="G31:G32"/>
    <mergeCell ref="A34:F34"/>
    <mergeCell ref="A35:G35"/>
    <mergeCell ref="A80:F80"/>
    <mergeCell ref="A87:F87"/>
    <mergeCell ref="A97:F97"/>
  </mergeCells>
  <pageMargins left="0.7" right="0.7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8"/>
  <sheetViews>
    <sheetView topLeftCell="A13" workbookViewId="0">
      <selection sqref="A1:XFD1048576"/>
    </sheetView>
  </sheetViews>
  <sheetFormatPr defaultColWidth="9.140625" defaultRowHeight="18.75" x14ac:dyDescent="0.2"/>
  <cols>
    <col min="1" max="1" width="54.140625" style="1" customWidth="1"/>
    <col min="2" max="2" width="10.42578125" style="69" customWidth="1"/>
    <col min="3" max="3" width="20.140625" style="1" customWidth="1"/>
    <col min="4" max="4" width="22.42578125" style="1" customWidth="1"/>
    <col min="5" max="5" width="30.42578125" style="1" customWidth="1"/>
    <col min="6" max="6" width="16.5703125" style="1" customWidth="1"/>
    <col min="7" max="7" width="35" style="49" customWidth="1"/>
    <col min="8" max="8" width="0.28515625" style="1" hidden="1" customWidth="1"/>
    <col min="9" max="9" width="22" style="1" customWidth="1"/>
    <col min="10" max="10" width="20.5703125" style="1" customWidth="1"/>
    <col min="11" max="11" width="15.85546875" style="1" bestFit="1" customWidth="1"/>
    <col min="12" max="16384" width="9.140625" style="1"/>
  </cols>
  <sheetData>
    <row r="1" spans="1:11" x14ac:dyDescent="0.2">
      <c r="C1" s="69"/>
      <c r="D1" s="69"/>
      <c r="E1" s="69"/>
      <c r="G1" s="1"/>
      <c r="K1" s="49"/>
    </row>
    <row r="2" spans="1:11" x14ac:dyDescent="0.2">
      <c r="C2" s="69"/>
      <c r="D2" s="69"/>
      <c r="E2" s="69"/>
      <c r="G2" s="1"/>
      <c r="K2" s="49"/>
    </row>
    <row r="3" spans="1:11" x14ac:dyDescent="0.2">
      <c r="C3" s="69"/>
      <c r="D3" s="69"/>
      <c r="E3" s="69"/>
      <c r="G3" s="1"/>
      <c r="K3" s="49"/>
    </row>
    <row r="4" spans="1:11" x14ac:dyDescent="0.2">
      <c r="A4" s="1" t="s">
        <v>0</v>
      </c>
      <c r="C4" s="69"/>
      <c r="D4" s="69"/>
      <c r="E4" s="69"/>
      <c r="G4" s="1"/>
      <c r="I4" s="99" t="s">
        <v>1</v>
      </c>
      <c r="J4" s="99"/>
      <c r="K4" s="49"/>
    </row>
    <row r="5" spans="1:11" x14ac:dyDescent="0.2">
      <c r="A5" s="1" t="s">
        <v>124</v>
      </c>
      <c r="C5" s="69"/>
      <c r="D5" s="69"/>
      <c r="E5" s="69"/>
      <c r="G5" s="1"/>
      <c r="I5" s="2" t="s">
        <v>110</v>
      </c>
      <c r="J5" s="2"/>
      <c r="K5" s="49"/>
    </row>
    <row r="6" spans="1:11" x14ac:dyDescent="0.2">
      <c r="A6" s="1" t="s">
        <v>2</v>
      </c>
      <c r="C6" s="69"/>
      <c r="D6" s="69"/>
      <c r="E6" s="69"/>
      <c r="G6" s="1"/>
      <c r="I6" s="3"/>
      <c r="J6" s="3"/>
      <c r="K6" s="49"/>
    </row>
    <row r="7" spans="1:11" x14ac:dyDescent="0.2">
      <c r="A7" s="1" t="s">
        <v>148</v>
      </c>
      <c r="C7" s="69"/>
      <c r="D7" s="69"/>
      <c r="E7" s="69"/>
      <c r="G7" s="1"/>
      <c r="I7" s="3"/>
      <c r="J7" s="4" t="s">
        <v>111</v>
      </c>
      <c r="K7" s="49"/>
    </row>
    <row r="8" spans="1:11" x14ac:dyDescent="0.2">
      <c r="A8" s="1" t="s">
        <v>3</v>
      </c>
      <c r="C8" s="69"/>
      <c r="D8" s="69"/>
      <c r="E8" s="69"/>
      <c r="G8" s="1"/>
      <c r="I8" s="1" t="s">
        <v>4</v>
      </c>
      <c r="K8" s="49"/>
    </row>
    <row r="9" spans="1:11" x14ac:dyDescent="0.2">
      <c r="C9" s="69"/>
      <c r="D9" s="69"/>
      <c r="E9" s="69"/>
      <c r="G9" s="1"/>
      <c r="I9" s="5" t="s">
        <v>5</v>
      </c>
      <c r="J9" s="71"/>
      <c r="K9" s="49"/>
    </row>
    <row r="10" spans="1:11" x14ac:dyDescent="0.2">
      <c r="C10" s="69"/>
      <c r="D10" s="69"/>
      <c r="E10" s="69"/>
      <c r="G10" s="1"/>
      <c r="I10" s="5" t="s">
        <v>6</v>
      </c>
      <c r="J10" s="71"/>
      <c r="K10" s="49"/>
    </row>
    <row r="11" spans="1:11" x14ac:dyDescent="0.2">
      <c r="C11" s="69"/>
      <c r="D11" s="69"/>
      <c r="E11" s="69"/>
      <c r="G11" s="1"/>
      <c r="I11" s="5" t="s">
        <v>7</v>
      </c>
      <c r="J11" s="71"/>
      <c r="K11" s="49"/>
    </row>
    <row r="12" spans="1:11" x14ac:dyDescent="0.2">
      <c r="C12" s="69"/>
      <c r="D12" s="69"/>
      <c r="E12" s="69"/>
      <c r="G12" s="1"/>
      <c r="I12" s="5" t="s">
        <v>8</v>
      </c>
      <c r="J12" s="71" t="s">
        <v>128</v>
      </c>
      <c r="K12" s="49"/>
    </row>
    <row r="13" spans="1:11" x14ac:dyDescent="0.2">
      <c r="C13" s="69"/>
      <c r="D13" s="69"/>
      <c r="E13" s="69"/>
      <c r="G13" s="1"/>
      <c r="I13" s="100" t="s">
        <v>9</v>
      </c>
      <c r="J13" s="101"/>
      <c r="K13" s="49"/>
    </row>
    <row r="14" spans="1:11" x14ac:dyDescent="0.2">
      <c r="B14" s="102"/>
      <c r="C14" s="102"/>
      <c r="D14" s="102"/>
      <c r="E14" s="102"/>
      <c r="F14" s="102"/>
      <c r="G14" s="1"/>
      <c r="I14" s="90" t="s">
        <v>10</v>
      </c>
      <c r="J14" s="90"/>
      <c r="K14" s="49"/>
    </row>
    <row r="15" spans="1:11" ht="54" customHeight="1" x14ac:dyDescent="0.2">
      <c r="A15" s="6" t="s">
        <v>11</v>
      </c>
      <c r="B15" s="95" t="s">
        <v>112</v>
      </c>
      <c r="C15" s="95"/>
      <c r="D15" s="95"/>
      <c r="E15" s="95"/>
      <c r="F15" s="95"/>
      <c r="G15" s="95"/>
      <c r="H15" s="7"/>
      <c r="I15" s="5" t="s">
        <v>12</v>
      </c>
      <c r="J15" s="71">
        <v>41075533</v>
      </c>
      <c r="K15" s="49"/>
    </row>
    <row r="16" spans="1:11" ht="18.75" customHeight="1" x14ac:dyDescent="0.2">
      <c r="A16" s="6" t="s">
        <v>13</v>
      </c>
      <c r="B16" s="95" t="s">
        <v>114</v>
      </c>
      <c r="C16" s="95"/>
      <c r="D16" s="95"/>
      <c r="E16" s="95"/>
      <c r="F16" s="95"/>
      <c r="G16" s="3"/>
      <c r="H16" s="8"/>
      <c r="I16" s="5" t="s">
        <v>14</v>
      </c>
      <c r="J16" s="71">
        <v>150</v>
      </c>
      <c r="K16" s="49"/>
    </row>
    <row r="17" spans="1:11" ht="18.75" customHeight="1" x14ac:dyDescent="0.2">
      <c r="A17" s="6" t="s">
        <v>15</v>
      </c>
      <c r="B17" s="95" t="s">
        <v>115</v>
      </c>
      <c r="C17" s="95"/>
      <c r="D17" s="95"/>
      <c r="E17" s="95"/>
      <c r="F17" s="95"/>
      <c r="G17" s="95"/>
      <c r="H17" s="8"/>
      <c r="I17" s="5" t="s">
        <v>16</v>
      </c>
      <c r="J17" s="71">
        <v>5924785000</v>
      </c>
      <c r="K17" s="49"/>
    </row>
    <row r="18" spans="1:11" ht="18.75" customHeight="1" x14ac:dyDescent="0.2">
      <c r="A18" s="6" t="s">
        <v>17</v>
      </c>
      <c r="B18" s="95" t="s">
        <v>116</v>
      </c>
      <c r="C18" s="95"/>
      <c r="D18" s="95"/>
      <c r="E18" s="95"/>
      <c r="F18" s="95"/>
      <c r="G18" s="95"/>
      <c r="H18" s="96"/>
      <c r="I18" s="5" t="s">
        <v>18</v>
      </c>
      <c r="J18" s="71"/>
      <c r="K18" s="49"/>
    </row>
    <row r="19" spans="1:11" x14ac:dyDescent="0.2">
      <c r="A19" s="6" t="s">
        <v>19</v>
      </c>
      <c r="B19" s="95"/>
      <c r="C19" s="95"/>
      <c r="D19" s="95"/>
      <c r="E19" s="95"/>
      <c r="F19" s="95"/>
      <c r="G19" s="9"/>
      <c r="H19" s="7"/>
      <c r="I19" s="5" t="s">
        <v>20</v>
      </c>
      <c r="J19" s="71"/>
      <c r="K19" s="49"/>
    </row>
    <row r="20" spans="1:11" x14ac:dyDescent="0.2">
      <c r="A20" s="6" t="s">
        <v>21</v>
      </c>
      <c r="B20" s="95"/>
      <c r="C20" s="95"/>
      <c r="D20" s="95"/>
      <c r="E20" s="95"/>
      <c r="F20" s="95"/>
      <c r="G20" s="9"/>
      <c r="H20" s="10"/>
      <c r="I20" s="11" t="s">
        <v>22</v>
      </c>
      <c r="J20" s="71" t="s">
        <v>113</v>
      </c>
      <c r="K20" s="49"/>
    </row>
    <row r="21" spans="1:11" ht="18.75" customHeight="1" x14ac:dyDescent="0.2">
      <c r="A21" s="6" t="s">
        <v>23</v>
      </c>
      <c r="B21" s="95" t="s">
        <v>117</v>
      </c>
      <c r="C21" s="95"/>
      <c r="D21" s="95"/>
      <c r="E21" s="95"/>
      <c r="F21" s="95"/>
      <c r="G21" s="95" t="s">
        <v>24</v>
      </c>
      <c r="H21" s="97"/>
      <c r="I21" s="98"/>
      <c r="J21" s="73"/>
      <c r="K21" s="49"/>
    </row>
    <row r="22" spans="1:11" ht="18.75" customHeight="1" x14ac:dyDescent="0.2">
      <c r="A22" s="6" t="s">
        <v>25</v>
      </c>
      <c r="B22" s="95" t="s">
        <v>26</v>
      </c>
      <c r="C22" s="95"/>
      <c r="D22" s="95"/>
      <c r="E22" s="95"/>
      <c r="F22" s="95"/>
      <c r="G22" s="95" t="s">
        <v>27</v>
      </c>
      <c r="H22" s="97"/>
      <c r="I22" s="98"/>
      <c r="J22" s="12"/>
      <c r="K22" s="49"/>
    </row>
    <row r="23" spans="1:11" ht="37.5" x14ac:dyDescent="0.2">
      <c r="A23" s="6" t="s">
        <v>28</v>
      </c>
      <c r="B23" s="93">
        <v>19.5</v>
      </c>
      <c r="C23" s="93"/>
      <c r="D23" s="93"/>
      <c r="E23" s="93"/>
      <c r="F23" s="93"/>
      <c r="G23" s="9"/>
      <c r="H23" s="9"/>
      <c r="I23" s="9"/>
      <c r="J23" s="7"/>
      <c r="K23" s="49"/>
    </row>
    <row r="24" spans="1:11" ht="41.25" customHeight="1" x14ac:dyDescent="0.2">
      <c r="A24" s="6" t="s">
        <v>29</v>
      </c>
      <c r="B24" s="93" t="s">
        <v>118</v>
      </c>
      <c r="C24" s="93"/>
      <c r="D24" s="93"/>
      <c r="E24" s="93"/>
      <c r="F24" s="93"/>
      <c r="G24" s="93"/>
      <c r="H24" s="3"/>
      <c r="I24" s="3"/>
      <c r="J24" s="8"/>
      <c r="K24" s="49"/>
    </row>
    <row r="25" spans="1:11" ht="18.75" customHeight="1" x14ac:dyDescent="0.2">
      <c r="A25" s="6" t="s">
        <v>30</v>
      </c>
      <c r="B25" s="93" t="s">
        <v>125</v>
      </c>
      <c r="C25" s="93"/>
      <c r="D25" s="93"/>
      <c r="E25" s="93"/>
      <c r="F25" s="93"/>
      <c r="G25" s="9"/>
      <c r="H25" s="9"/>
      <c r="I25" s="9"/>
      <c r="J25" s="7"/>
      <c r="K25" s="49"/>
    </row>
    <row r="26" spans="1:11" ht="18.75" customHeight="1" x14ac:dyDescent="0.2">
      <c r="A26" s="6" t="s">
        <v>31</v>
      </c>
      <c r="B26" s="95" t="s">
        <v>119</v>
      </c>
      <c r="C26" s="95"/>
      <c r="D26" s="95"/>
      <c r="E26" s="95"/>
      <c r="F26" s="95"/>
      <c r="G26" s="95"/>
      <c r="H26" s="95"/>
      <c r="I26" s="95"/>
      <c r="J26" s="96"/>
      <c r="K26" s="49"/>
    </row>
    <row r="28" spans="1:11" x14ac:dyDescent="0.2">
      <c r="A28" s="87" t="s">
        <v>129</v>
      </c>
      <c r="B28" s="87"/>
      <c r="C28" s="87"/>
      <c r="D28" s="87"/>
      <c r="E28" s="87"/>
      <c r="F28" s="87"/>
    </row>
    <row r="29" spans="1:11" x14ac:dyDescent="0.2">
      <c r="A29" s="88" t="s">
        <v>130</v>
      </c>
      <c r="B29" s="88"/>
      <c r="C29" s="88"/>
      <c r="D29" s="88"/>
      <c r="E29" s="88"/>
      <c r="F29" s="88"/>
      <c r="G29" s="50"/>
    </row>
    <row r="30" spans="1:11" ht="36.75" customHeight="1" x14ac:dyDescent="0.2">
      <c r="A30" s="89" t="s">
        <v>152</v>
      </c>
      <c r="B30" s="89"/>
      <c r="C30" s="89"/>
      <c r="D30" s="89"/>
      <c r="E30" s="89"/>
      <c r="F30" s="89"/>
      <c r="G30" s="72" t="s">
        <v>120</v>
      </c>
    </row>
    <row r="31" spans="1:11" ht="36" customHeight="1" x14ac:dyDescent="0.2">
      <c r="A31" s="90" t="s">
        <v>32</v>
      </c>
      <c r="B31" s="91" t="s">
        <v>33</v>
      </c>
      <c r="C31" s="91" t="s">
        <v>144</v>
      </c>
      <c r="D31" s="92" t="s">
        <v>131</v>
      </c>
      <c r="E31" s="93"/>
      <c r="F31" s="94"/>
      <c r="G31" s="86" t="s">
        <v>34</v>
      </c>
    </row>
    <row r="32" spans="1:11" ht="61.5" customHeight="1" x14ac:dyDescent="0.2">
      <c r="A32" s="90"/>
      <c r="B32" s="91"/>
      <c r="C32" s="91"/>
      <c r="D32" s="73" t="s">
        <v>132</v>
      </c>
      <c r="E32" s="13" t="s">
        <v>133</v>
      </c>
      <c r="F32" s="13" t="s">
        <v>134</v>
      </c>
      <c r="G32" s="86"/>
    </row>
    <row r="33" spans="1:11" ht="18" customHeight="1" x14ac:dyDescent="0.2">
      <c r="A33" s="71">
        <v>1</v>
      </c>
      <c r="B33" s="73">
        <v>2</v>
      </c>
      <c r="C33" s="73">
        <v>3</v>
      </c>
      <c r="D33" s="73"/>
      <c r="E33" s="73">
        <v>5</v>
      </c>
      <c r="F33" s="73"/>
      <c r="G33" s="75">
        <v>10</v>
      </c>
    </row>
    <row r="34" spans="1:11" ht="18" customHeight="1" x14ac:dyDescent="0.2">
      <c r="A34" s="83" t="s">
        <v>35</v>
      </c>
      <c r="B34" s="83"/>
      <c r="C34" s="83"/>
      <c r="D34" s="83"/>
      <c r="E34" s="83"/>
      <c r="F34" s="83"/>
      <c r="G34" s="75"/>
    </row>
    <row r="35" spans="1:11" s="14" customFormat="1" ht="20.100000000000001" customHeight="1" x14ac:dyDescent="0.2">
      <c r="A35" s="83" t="s">
        <v>36</v>
      </c>
      <c r="B35" s="83"/>
      <c r="C35" s="83"/>
      <c r="D35" s="83"/>
      <c r="E35" s="83"/>
      <c r="F35" s="83"/>
      <c r="G35" s="83"/>
    </row>
    <row r="36" spans="1:11" s="14" customFormat="1" ht="98.25" customHeight="1" x14ac:dyDescent="0.2">
      <c r="A36" s="15" t="s">
        <v>37</v>
      </c>
      <c r="B36" s="16">
        <v>100</v>
      </c>
      <c r="C36" s="22"/>
      <c r="D36" s="22"/>
      <c r="E36" s="19"/>
      <c r="F36" s="45"/>
      <c r="G36" s="51"/>
    </row>
    <row r="37" spans="1:11" s="14" customFormat="1" ht="37.5" x14ac:dyDescent="0.2">
      <c r="A37" s="15" t="s">
        <v>37</v>
      </c>
      <c r="B37" s="16">
        <v>110</v>
      </c>
      <c r="C37" s="22"/>
      <c r="D37" s="22"/>
      <c r="E37" s="45"/>
      <c r="F37" s="45"/>
      <c r="G37" s="29"/>
    </row>
    <row r="38" spans="1:11" s="14" customFormat="1" ht="66" customHeight="1" x14ac:dyDescent="0.2">
      <c r="A38" s="15" t="s">
        <v>38</v>
      </c>
      <c r="B38" s="16">
        <v>120</v>
      </c>
      <c r="C38" s="22">
        <v>3590270</v>
      </c>
      <c r="D38" s="22">
        <v>1584110</v>
      </c>
      <c r="E38" s="45">
        <v>1275809.8799999999</v>
      </c>
      <c r="F38" s="45">
        <f>E38/D38*100</f>
        <v>80.537960116406055</v>
      </c>
      <c r="G38" s="29" t="s">
        <v>107</v>
      </c>
    </row>
    <row r="39" spans="1:11" s="14" customFormat="1" ht="56.25" customHeight="1" x14ac:dyDescent="0.2">
      <c r="A39" s="20" t="s">
        <v>106</v>
      </c>
      <c r="B39" s="21">
        <v>121</v>
      </c>
      <c r="C39" s="18">
        <v>3590270</v>
      </c>
      <c r="D39" s="18">
        <v>1584110</v>
      </c>
      <c r="E39" s="19">
        <v>1275809.8799999999</v>
      </c>
      <c r="F39" s="45">
        <f>E39/D39*100</f>
        <v>80.537960116406055</v>
      </c>
      <c r="G39" s="75"/>
    </row>
    <row r="40" spans="1:11" s="14" customFormat="1" ht="20.25" customHeight="1" x14ac:dyDescent="0.2">
      <c r="A40" s="20" t="s">
        <v>39</v>
      </c>
      <c r="B40" s="21">
        <v>122</v>
      </c>
      <c r="C40" s="18">
        <f>SUM(E40:F40)</f>
        <v>0</v>
      </c>
      <c r="D40" s="18"/>
      <c r="E40" s="19"/>
      <c r="F40" s="45"/>
      <c r="G40" s="75"/>
    </row>
    <row r="41" spans="1:11" s="14" customFormat="1" x14ac:dyDescent="0.2">
      <c r="A41" s="20" t="s">
        <v>39</v>
      </c>
      <c r="B41" s="21">
        <v>123</v>
      </c>
      <c r="C41" s="18">
        <f>SUM(E41:F41)</f>
        <v>0</v>
      </c>
      <c r="D41" s="18"/>
      <c r="E41" s="19"/>
      <c r="F41" s="45"/>
      <c r="G41" s="75"/>
    </row>
    <row r="42" spans="1:11" ht="45.75" customHeight="1" x14ac:dyDescent="0.2">
      <c r="A42" s="15" t="s">
        <v>40</v>
      </c>
      <c r="B42" s="16">
        <v>130</v>
      </c>
      <c r="C42" s="22">
        <f>SUM(C43,C49,C50,C57,C58,C60,C61,C62)</f>
        <v>3467211</v>
      </c>
      <c r="D42" s="22">
        <f>SUM(D43,D49,D50,D57,D58,D60,D61,D62)</f>
        <v>1574675</v>
      </c>
      <c r="E42" s="22">
        <f>SUM(E43,E49,E50,E57,E58,E60,E61,E62)</f>
        <v>1267266.9200000002</v>
      </c>
      <c r="F42" s="45">
        <f>E42/D42*100</f>
        <v>80.477998317113062</v>
      </c>
      <c r="G42" s="75"/>
    </row>
    <row r="43" spans="1:11" s="23" customFormat="1" ht="41.25" customHeight="1" x14ac:dyDescent="0.2">
      <c r="A43" s="15" t="s">
        <v>41</v>
      </c>
      <c r="B43" s="73">
        <v>140</v>
      </c>
      <c r="C43" s="22">
        <f>SUM(C44:C48)</f>
        <v>585250</v>
      </c>
      <c r="D43" s="22">
        <f>SUM(D44:D48)</f>
        <v>222991</v>
      </c>
      <c r="E43" s="22">
        <f>SUM(E44:E48)</f>
        <v>156595.37</v>
      </c>
      <c r="F43" s="45">
        <f t="shared" ref="F43:F71" si="0">E43/D43*100</f>
        <v>70.224973205196619</v>
      </c>
      <c r="G43" s="75"/>
    </row>
    <row r="44" spans="1:11" s="23" customFormat="1" ht="51" customHeight="1" x14ac:dyDescent="0.2">
      <c r="A44" s="20" t="s">
        <v>42</v>
      </c>
      <c r="B44" s="24">
        <v>141</v>
      </c>
      <c r="C44" s="18">
        <v>515750</v>
      </c>
      <c r="D44" s="60">
        <v>183555</v>
      </c>
      <c r="E44" s="19">
        <v>151062.37</v>
      </c>
      <c r="F44" s="45">
        <f t="shared" si="0"/>
        <v>82.298150418130803</v>
      </c>
      <c r="G44" s="26" t="s">
        <v>141</v>
      </c>
      <c r="J44" s="61"/>
      <c r="K44" s="61"/>
    </row>
    <row r="45" spans="1:11" s="23" customFormat="1" ht="91.5" customHeight="1" x14ac:dyDescent="0.2">
      <c r="A45" s="20" t="s">
        <v>43</v>
      </c>
      <c r="B45" s="24">
        <v>142</v>
      </c>
      <c r="C45" s="47">
        <v>3700</v>
      </c>
      <c r="D45" s="47">
        <v>3700</v>
      </c>
      <c r="E45" s="19">
        <v>3700</v>
      </c>
      <c r="F45" s="45"/>
      <c r="G45" s="29" t="s">
        <v>153</v>
      </c>
      <c r="J45" s="61"/>
      <c r="K45" s="61"/>
    </row>
    <row r="46" spans="1:11" s="23" customFormat="1" ht="46.5" customHeight="1" x14ac:dyDescent="0.2">
      <c r="A46" s="20" t="s">
        <v>44</v>
      </c>
      <c r="B46" s="24">
        <v>143</v>
      </c>
      <c r="C46" s="18">
        <v>24300</v>
      </c>
      <c r="D46" s="60">
        <v>5736</v>
      </c>
      <c r="E46" s="19">
        <v>1833</v>
      </c>
      <c r="F46" s="45">
        <f t="shared" si="0"/>
        <v>31.956066945606693</v>
      </c>
      <c r="G46" s="25" t="s">
        <v>140</v>
      </c>
      <c r="J46" s="62"/>
      <c r="K46" s="62"/>
    </row>
    <row r="47" spans="1:11" s="23" customFormat="1" ht="46.5" customHeight="1" x14ac:dyDescent="0.2">
      <c r="A47" s="20" t="s">
        <v>109</v>
      </c>
      <c r="B47" s="24">
        <v>144</v>
      </c>
      <c r="C47" s="18">
        <v>41500</v>
      </c>
      <c r="D47" s="18">
        <v>30000</v>
      </c>
      <c r="E47" s="19"/>
      <c r="F47" s="45">
        <f t="shared" si="0"/>
        <v>0</v>
      </c>
      <c r="G47" s="25"/>
      <c r="J47" s="61"/>
      <c r="K47" s="61"/>
    </row>
    <row r="48" spans="1:11" s="23" customFormat="1" ht="46.5" customHeight="1" x14ac:dyDescent="0.2">
      <c r="A48" s="20" t="s">
        <v>135</v>
      </c>
      <c r="B48" s="24">
        <v>145</v>
      </c>
      <c r="C48" s="18"/>
      <c r="D48" s="18"/>
      <c r="E48" s="19"/>
      <c r="F48" s="45"/>
      <c r="G48" s="25"/>
      <c r="J48" s="61"/>
      <c r="K48" s="61"/>
    </row>
    <row r="49" spans="1:7" s="23" customFormat="1" ht="55.5" customHeight="1" x14ac:dyDescent="0.2">
      <c r="A49" s="15" t="s">
        <v>45</v>
      </c>
      <c r="B49" s="73">
        <v>150</v>
      </c>
      <c r="C49" s="22">
        <v>156000</v>
      </c>
      <c r="D49" s="22">
        <v>141330</v>
      </c>
      <c r="E49" s="45">
        <v>141330</v>
      </c>
      <c r="F49" s="45">
        <f t="shared" si="0"/>
        <v>100</v>
      </c>
      <c r="G49" s="34" t="s">
        <v>149</v>
      </c>
    </row>
    <row r="50" spans="1:7" s="23" customFormat="1" ht="34.5" customHeight="1" x14ac:dyDescent="0.2">
      <c r="A50" s="15" t="s">
        <v>46</v>
      </c>
      <c r="B50" s="73">
        <v>160</v>
      </c>
      <c r="C50" s="22">
        <f>SUM(C51:C56)</f>
        <v>1065750</v>
      </c>
      <c r="D50" s="22">
        <f>SUM(D51:D56)</f>
        <v>429088</v>
      </c>
      <c r="E50" s="22">
        <f>SUM(E51:E56)</f>
        <v>397735.10000000009</v>
      </c>
      <c r="F50" s="45">
        <f t="shared" si="0"/>
        <v>92.693130546647794</v>
      </c>
      <c r="G50" s="75"/>
    </row>
    <row r="51" spans="1:7" s="23" customFormat="1" ht="36" customHeight="1" x14ac:dyDescent="0.2">
      <c r="A51" s="20" t="s">
        <v>47</v>
      </c>
      <c r="B51" s="24">
        <v>161</v>
      </c>
      <c r="C51" s="18">
        <v>540000</v>
      </c>
      <c r="D51" s="18">
        <v>301700</v>
      </c>
      <c r="E51" s="19">
        <v>297230.46000000002</v>
      </c>
      <c r="F51" s="45">
        <f t="shared" si="0"/>
        <v>98.518548226715282</v>
      </c>
      <c r="G51" s="75" t="s">
        <v>154</v>
      </c>
    </row>
    <row r="52" spans="1:7" s="23" customFormat="1" ht="40.5" customHeight="1" x14ac:dyDescent="0.2">
      <c r="A52" s="20" t="s">
        <v>48</v>
      </c>
      <c r="B52" s="24">
        <v>162</v>
      </c>
      <c r="C52" s="18">
        <v>34730</v>
      </c>
      <c r="D52" s="18">
        <v>10176</v>
      </c>
      <c r="E52" s="19">
        <v>10094.4</v>
      </c>
      <c r="F52" s="45">
        <f t="shared" si="0"/>
        <v>99.198113207547166</v>
      </c>
      <c r="G52" s="75" t="s">
        <v>155</v>
      </c>
    </row>
    <row r="53" spans="1:7" s="23" customFormat="1" ht="36.950000000000003" customHeight="1" x14ac:dyDescent="0.2">
      <c r="A53" s="20" t="s">
        <v>49</v>
      </c>
      <c r="B53" s="24">
        <v>163</v>
      </c>
      <c r="C53" s="18">
        <v>228000</v>
      </c>
      <c r="D53" s="18">
        <v>80976</v>
      </c>
      <c r="E53" s="19">
        <v>80343.72</v>
      </c>
      <c r="F53" s="45">
        <f t="shared" si="0"/>
        <v>99.219176052163604</v>
      </c>
      <c r="G53" s="52" t="s">
        <v>156</v>
      </c>
    </row>
    <row r="54" spans="1:7" s="23" customFormat="1" ht="20.100000000000001" customHeight="1" x14ac:dyDescent="0.2">
      <c r="A54" s="20" t="s">
        <v>50</v>
      </c>
      <c r="B54" s="24">
        <v>164</v>
      </c>
      <c r="C54" s="18">
        <v>99000</v>
      </c>
      <c r="D54" s="18">
        <v>26136</v>
      </c>
      <c r="E54" s="19">
        <v>0</v>
      </c>
      <c r="F54" s="45">
        <f t="shared" si="0"/>
        <v>0</v>
      </c>
      <c r="G54" s="75"/>
    </row>
    <row r="55" spans="1:7" s="23" customFormat="1" ht="53.45" customHeight="1" x14ac:dyDescent="0.2">
      <c r="A55" s="20" t="s">
        <v>51</v>
      </c>
      <c r="B55" s="24">
        <v>165</v>
      </c>
      <c r="C55" s="18">
        <v>48575</v>
      </c>
      <c r="D55" s="18">
        <v>10100</v>
      </c>
      <c r="E55" s="19">
        <v>10066.52</v>
      </c>
      <c r="F55" s="45">
        <f t="shared" si="0"/>
        <v>99.668514851485156</v>
      </c>
      <c r="G55" s="34" t="s">
        <v>157</v>
      </c>
    </row>
    <row r="56" spans="1:7" s="23" customFormat="1" ht="39.950000000000003" customHeight="1" x14ac:dyDescent="0.2">
      <c r="A56" s="20" t="s">
        <v>142</v>
      </c>
      <c r="B56" s="24">
        <v>166</v>
      </c>
      <c r="C56" s="18">
        <v>115445</v>
      </c>
      <c r="D56" s="18"/>
      <c r="E56" s="19"/>
      <c r="F56" s="45" t="e">
        <f t="shared" si="0"/>
        <v>#DIV/0!</v>
      </c>
      <c r="G56" s="34"/>
    </row>
    <row r="57" spans="1:7" s="23" customFormat="1" ht="60" customHeight="1" x14ac:dyDescent="0.2">
      <c r="A57" s="15" t="s">
        <v>52</v>
      </c>
      <c r="B57" s="73">
        <v>170</v>
      </c>
      <c r="C57" s="22">
        <v>808369</v>
      </c>
      <c r="D57" s="22">
        <v>369797</v>
      </c>
      <c r="E57" s="45">
        <v>250842.73</v>
      </c>
      <c r="F57" s="45">
        <f t="shared" si="0"/>
        <v>67.832548668593844</v>
      </c>
      <c r="G57" s="29" t="s">
        <v>122</v>
      </c>
    </row>
    <row r="58" spans="1:7" s="23" customFormat="1" ht="20.100000000000001" customHeight="1" x14ac:dyDescent="0.2">
      <c r="A58" s="15" t="s">
        <v>53</v>
      </c>
      <c r="B58" s="73">
        <v>180</v>
      </c>
      <c r="C58" s="22">
        <v>177842</v>
      </c>
      <c r="D58" s="22">
        <v>75085</v>
      </c>
      <c r="E58" s="45">
        <v>47754.54</v>
      </c>
      <c r="F58" s="45">
        <f t="shared" si="0"/>
        <v>63.600639275487779</v>
      </c>
      <c r="G58" s="29" t="s">
        <v>123</v>
      </c>
    </row>
    <row r="59" spans="1:7" s="23" customFormat="1" ht="20.100000000000001" customHeight="1" x14ac:dyDescent="0.2">
      <c r="A59" s="15" t="s">
        <v>54</v>
      </c>
      <c r="B59" s="73">
        <v>190</v>
      </c>
      <c r="C59" s="18">
        <f>SUM(E59:F59)</f>
        <v>0</v>
      </c>
      <c r="D59" s="18"/>
      <c r="E59" s="19"/>
      <c r="F59" s="45"/>
      <c r="G59" s="29"/>
    </row>
    <row r="60" spans="1:7" s="23" customFormat="1" ht="195.75" customHeight="1" x14ac:dyDescent="0.2">
      <c r="A60" s="15" t="s">
        <v>55</v>
      </c>
      <c r="B60" s="73">
        <v>200</v>
      </c>
      <c r="C60" s="22">
        <v>140000</v>
      </c>
      <c r="D60" s="22">
        <v>67427</v>
      </c>
      <c r="E60" s="45">
        <v>44101.72</v>
      </c>
      <c r="F60" s="45">
        <f t="shared" si="0"/>
        <v>65.406617527103379</v>
      </c>
      <c r="G60" s="26" t="s">
        <v>150</v>
      </c>
    </row>
    <row r="61" spans="1:7" s="23" customFormat="1" ht="20.100000000000001" customHeight="1" x14ac:dyDescent="0.2">
      <c r="A61" s="15" t="s">
        <v>56</v>
      </c>
      <c r="B61" s="73">
        <v>210</v>
      </c>
      <c r="C61" s="22">
        <v>294000</v>
      </c>
      <c r="D61" s="22">
        <v>146845</v>
      </c>
      <c r="E61" s="45">
        <v>146844.21</v>
      </c>
      <c r="F61" s="45">
        <f t="shared" si="0"/>
        <v>99.999462017773837</v>
      </c>
      <c r="G61" s="75"/>
    </row>
    <row r="62" spans="1:7" s="23" customFormat="1" ht="91.5" customHeight="1" x14ac:dyDescent="0.2">
      <c r="A62" s="15" t="s">
        <v>57</v>
      </c>
      <c r="B62" s="73">
        <v>220</v>
      </c>
      <c r="C62" s="22">
        <v>240000</v>
      </c>
      <c r="D62" s="22">
        <v>122112</v>
      </c>
      <c r="E62" s="45">
        <v>82063.25</v>
      </c>
      <c r="F62" s="45">
        <f t="shared" si="0"/>
        <v>67.203264216457029</v>
      </c>
      <c r="G62" s="54" t="s">
        <v>108</v>
      </c>
    </row>
    <row r="63" spans="1:7" ht="33" customHeight="1" x14ac:dyDescent="0.2">
      <c r="A63" s="15" t="s">
        <v>58</v>
      </c>
      <c r="B63" s="16">
        <v>230</v>
      </c>
      <c r="C63" s="22">
        <f>SUM(C64:C75,C76)</f>
        <v>417059</v>
      </c>
      <c r="D63" s="22">
        <f>SUM(D64:D75,D76)</f>
        <v>156280</v>
      </c>
      <c r="E63" s="22">
        <f>SUM(E64:E75,E76)</f>
        <v>155387.17000000001</v>
      </c>
      <c r="F63" s="45">
        <f t="shared" si="0"/>
        <v>99.428698489889939</v>
      </c>
      <c r="G63" s="75"/>
    </row>
    <row r="64" spans="1:7" ht="38.25" customHeight="1" x14ac:dyDescent="0.2">
      <c r="A64" s="20" t="s">
        <v>59</v>
      </c>
      <c r="B64" s="21">
        <v>231</v>
      </c>
      <c r="C64" s="18"/>
      <c r="D64" s="18"/>
      <c r="E64" s="19">
        <v>0</v>
      </c>
      <c r="F64" s="45" t="e">
        <f t="shared" si="0"/>
        <v>#DIV/0!</v>
      </c>
      <c r="G64" s="29"/>
    </row>
    <row r="65" spans="1:7" ht="42.75" customHeight="1" x14ac:dyDescent="0.2">
      <c r="A65" s="20" t="s">
        <v>60</v>
      </c>
      <c r="B65" s="21">
        <v>232</v>
      </c>
      <c r="C65" s="18">
        <v>6000</v>
      </c>
      <c r="D65" s="18"/>
      <c r="E65" s="19">
        <v>0</v>
      </c>
      <c r="F65" s="45"/>
      <c r="G65" s="29"/>
    </row>
    <row r="66" spans="1:7" ht="56.25" customHeight="1" x14ac:dyDescent="0.2">
      <c r="A66" s="20" t="s">
        <v>61</v>
      </c>
      <c r="B66" s="21">
        <v>233</v>
      </c>
      <c r="C66" s="18">
        <v>22500</v>
      </c>
      <c r="D66" s="18"/>
      <c r="E66" s="19">
        <v>0</v>
      </c>
      <c r="F66" s="45" t="e">
        <f t="shared" si="0"/>
        <v>#DIV/0!</v>
      </c>
      <c r="G66" s="29"/>
    </row>
    <row r="67" spans="1:7" s="23" customFormat="1" ht="20.100000000000001" customHeight="1" x14ac:dyDescent="0.2">
      <c r="A67" s="20" t="s">
        <v>62</v>
      </c>
      <c r="B67" s="21">
        <v>234</v>
      </c>
      <c r="C67" s="18"/>
      <c r="D67" s="18"/>
      <c r="E67" s="19">
        <v>0</v>
      </c>
      <c r="F67" s="45" t="e">
        <f t="shared" si="0"/>
        <v>#DIV/0!</v>
      </c>
      <c r="G67" s="29"/>
    </row>
    <row r="68" spans="1:7" s="23" customFormat="1" ht="29.25" customHeight="1" x14ac:dyDescent="0.2">
      <c r="A68" s="20" t="s">
        <v>63</v>
      </c>
      <c r="B68" s="21">
        <v>235</v>
      </c>
      <c r="C68" s="18">
        <v>16800</v>
      </c>
      <c r="D68" s="18">
        <v>5530</v>
      </c>
      <c r="E68" s="19">
        <v>5530</v>
      </c>
      <c r="F68" s="45">
        <f t="shared" si="0"/>
        <v>100</v>
      </c>
      <c r="G68" s="29" t="s">
        <v>137</v>
      </c>
    </row>
    <row r="69" spans="1:7" s="23" customFormat="1" ht="41.25" customHeight="1" x14ac:dyDescent="0.2">
      <c r="A69" s="20" t="s">
        <v>64</v>
      </c>
      <c r="B69" s="21">
        <v>236</v>
      </c>
      <c r="C69" s="18">
        <v>285048</v>
      </c>
      <c r="D69" s="18">
        <v>122000</v>
      </c>
      <c r="E69" s="19">
        <v>121399.32</v>
      </c>
      <c r="F69" s="45">
        <f t="shared" si="0"/>
        <v>99.507639344262302</v>
      </c>
      <c r="G69" s="29" t="s">
        <v>126</v>
      </c>
    </row>
    <row r="70" spans="1:7" s="23" customFormat="1" ht="41.25" customHeight="1" x14ac:dyDescent="0.2">
      <c r="A70" s="20" t="s">
        <v>65</v>
      </c>
      <c r="B70" s="21">
        <v>237</v>
      </c>
      <c r="C70" s="18">
        <v>62711</v>
      </c>
      <c r="D70" s="18">
        <v>27000</v>
      </c>
      <c r="E70" s="19">
        <v>26707.85</v>
      </c>
      <c r="F70" s="45">
        <f t="shared" si="0"/>
        <v>98.91796296296296</v>
      </c>
      <c r="G70" s="29" t="s">
        <v>123</v>
      </c>
    </row>
    <row r="71" spans="1:7" s="23" customFormat="1" ht="47.25" customHeight="1" x14ac:dyDescent="0.2">
      <c r="A71" s="20" t="s">
        <v>66</v>
      </c>
      <c r="B71" s="21">
        <v>238</v>
      </c>
      <c r="C71" s="18">
        <v>24000</v>
      </c>
      <c r="D71" s="18">
        <v>1750</v>
      </c>
      <c r="E71" s="19">
        <v>1750</v>
      </c>
      <c r="F71" s="45">
        <f t="shared" si="0"/>
        <v>100</v>
      </c>
      <c r="G71" s="29" t="s">
        <v>138</v>
      </c>
    </row>
    <row r="72" spans="1:7" s="23" customFormat="1" ht="55.5" customHeight="1" x14ac:dyDescent="0.2">
      <c r="A72" s="20" t="s">
        <v>67</v>
      </c>
      <c r="B72" s="21">
        <v>239</v>
      </c>
      <c r="C72" s="18"/>
      <c r="D72" s="18"/>
      <c r="E72" s="19"/>
      <c r="F72" s="19"/>
      <c r="G72" s="75"/>
    </row>
    <row r="73" spans="1:7" s="23" customFormat="1" ht="20.25" customHeight="1" x14ac:dyDescent="0.2">
      <c r="A73" s="15" t="s">
        <v>68</v>
      </c>
      <c r="B73" s="16">
        <v>250</v>
      </c>
      <c r="C73" s="57"/>
      <c r="D73" s="57"/>
      <c r="E73" s="56"/>
      <c r="F73" s="56"/>
      <c r="G73" s="75"/>
    </row>
    <row r="74" spans="1:7" s="23" customFormat="1" ht="36.75" customHeight="1" x14ac:dyDescent="0.2">
      <c r="A74" s="15" t="s">
        <v>136</v>
      </c>
      <c r="B74" s="16">
        <v>260</v>
      </c>
      <c r="C74" s="18"/>
      <c r="D74" s="18"/>
      <c r="E74" s="19"/>
      <c r="F74" s="19"/>
      <c r="G74" s="75"/>
    </row>
    <row r="75" spans="1:7" s="23" customFormat="1" ht="37.5" customHeight="1" x14ac:dyDescent="0.2">
      <c r="A75" s="15" t="s">
        <v>69</v>
      </c>
      <c r="B75" s="16">
        <v>270</v>
      </c>
      <c r="C75" s="27"/>
      <c r="D75" s="27"/>
      <c r="E75" s="28"/>
      <c r="F75" s="28"/>
      <c r="G75" s="34"/>
    </row>
    <row r="76" spans="1:7" s="23" customFormat="1" ht="85.5" customHeight="1" x14ac:dyDescent="0.2">
      <c r="A76" s="15" t="s">
        <v>70</v>
      </c>
      <c r="B76" s="16">
        <v>280</v>
      </c>
      <c r="C76" s="18"/>
      <c r="D76" s="18"/>
      <c r="E76" s="19"/>
      <c r="F76" s="19"/>
      <c r="G76" s="29"/>
    </row>
    <row r="77" spans="1:7" s="23" customFormat="1" ht="57.75" customHeight="1" x14ac:dyDescent="0.2">
      <c r="A77" s="15" t="s">
        <v>71</v>
      </c>
      <c r="B77" s="16">
        <v>290</v>
      </c>
      <c r="C77" s="22"/>
      <c r="D77" s="22"/>
      <c r="E77" s="18"/>
      <c r="F77" s="19"/>
      <c r="G77" s="75"/>
    </row>
    <row r="78" spans="1:7" s="23" customFormat="1" ht="20.100000000000001" customHeight="1" x14ac:dyDescent="0.2">
      <c r="A78" s="20" t="s">
        <v>72</v>
      </c>
      <c r="B78" s="30">
        <v>291</v>
      </c>
      <c r="C78" s="18"/>
      <c r="D78" s="18"/>
      <c r="E78" s="19"/>
      <c r="F78" s="19"/>
      <c r="G78" s="75"/>
    </row>
    <row r="79" spans="1:7" s="23" customFormat="1" ht="20.100000000000001" customHeight="1" x14ac:dyDescent="0.2">
      <c r="A79" s="20" t="s">
        <v>73</v>
      </c>
      <c r="B79" s="30">
        <v>292</v>
      </c>
      <c r="C79" s="18">
        <f>SUM(E79:F79)</f>
        <v>0</v>
      </c>
      <c r="D79" s="18"/>
      <c r="E79" s="17"/>
      <c r="F79" s="19"/>
      <c r="G79" s="75"/>
    </row>
    <row r="80" spans="1:7" s="23" customFormat="1" ht="83.25" customHeight="1" x14ac:dyDescent="0.2">
      <c r="A80" s="15" t="s">
        <v>74</v>
      </c>
      <c r="B80" s="71">
        <v>300</v>
      </c>
      <c r="C80" s="22"/>
      <c r="D80" s="22"/>
      <c r="E80" s="64"/>
      <c r="F80" s="19"/>
      <c r="G80" s="29"/>
    </row>
    <row r="81" spans="1:7" s="23" customFormat="1" ht="20.100000000000001" customHeight="1" x14ac:dyDescent="0.2">
      <c r="A81" s="83" t="s">
        <v>75</v>
      </c>
      <c r="B81" s="83"/>
      <c r="C81" s="83"/>
      <c r="D81" s="83"/>
      <c r="E81" s="83"/>
      <c r="F81" s="83"/>
      <c r="G81" s="75"/>
    </row>
    <row r="82" spans="1:7" s="23" customFormat="1" ht="20.100000000000001" customHeight="1" x14ac:dyDescent="0.2">
      <c r="A82" s="15" t="s">
        <v>76</v>
      </c>
      <c r="B82" s="71">
        <v>400</v>
      </c>
      <c r="C82" s="60">
        <f>C43+C49+C50</f>
        <v>1807000</v>
      </c>
      <c r="D82" s="60">
        <f>D43+D49+D50</f>
        <v>793409</v>
      </c>
      <c r="E82" s="19">
        <f>E43+E49+E50</f>
        <v>695660.47000000009</v>
      </c>
      <c r="F82" s="45">
        <f t="shared" ref="F82:F87" si="1">E82/D82*100</f>
        <v>87.67993178801855</v>
      </c>
      <c r="G82" s="75"/>
    </row>
    <row r="83" spans="1:7" s="23" customFormat="1" ht="20.100000000000001" customHeight="1" x14ac:dyDescent="0.2">
      <c r="A83" s="15" t="s">
        <v>52</v>
      </c>
      <c r="B83" s="71">
        <v>410</v>
      </c>
      <c r="C83" s="60">
        <f t="shared" ref="C83:E84" si="2">C57+C69</f>
        <v>1093417</v>
      </c>
      <c r="D83" s="60">
        <f t="shared" si="2"/>
        <v>491797</v>
      </c>
      <c r="E83" s="19">
        <f t="shared" si="2"/>
        <v>372242.05000000005</v>
      </c>
      <c r="F83" s="45">
        <f t="shared" si="1"/>
        <v>75.690183144671479</v>
      </c>
      <c r="G83" s="75"/>
    </row>
    <row r="84" spans="1:7" s="23" customFormat="1" ht="20.100000000000001" customHeight="1" x14ac:dyDescent="0.2">
      <c r="A84" s="15" t="s">
        <v>53</v>
      </c>
      <c r="B84" s="71">
        <v>420</v>
      </c>
      <c r="C84" s="60">
        <f t="shared" si="2"/>
        <v>240553</v>
      </c>
      <c r="D84" s="60">
        <f t="shared" si="2"/>
        <v>102085</v>
      </c>
      <c r="E84" s="19">
        <f t="shared" si="2"/>
        <v>74462.39</v>
      </c>
      <c r="F84" s="45">
        <f t="shared" si="1"/>
        <v>72.941558505167265</v>
      </c>
      <c r="G84" s="75"/>
    </row>
    <row r="85" spans="1:7" s="23" customFormat="1" ht="20.100000000000001" customHeight="1" x14ac:dyDescent="0.2">
      <c r="A85" s="15" t="s">
        <v>56</v>
      </c>
      <c r="B85" s="71">
        <v>430</v>
      </c>
      <c r="C85" s="65">
        <f>C73+C61</f>
        <v>294000</v>
      </c>
      <c r="D85" s="65">
        <f>D73+D61</f>
        <v>146845</v>
      </c>
      <c r="E85" s="66">
        <f>E73+E61</f>
        <v>146844.21</v>
      </c>
      <c r="F85" s="45">
        <f t="shared" si="1"/>
        <v>99.999462017773837</v>
      </c>
      <c r="G85" s="75"/>
    </row>
    <row r="86" spans="1:7" s="23" customFormat="1" ht="20.100000000000001" customHeight="1" x14ac:dyDescent="0.2">
      <c r="A86" s="15" t="s">
        <v>77</v>
      </c>
      <c r="B86" s="71">
        <v>440</v>
      </c>
      <c r="C86" s="60">
        <f>C50+C60+C62+C63+C80-C69-C70-C73-C50</f>
        <v>449300</v>
      </c>
      <c r="D86" s="60">
        <f>D50+D60+D62+D63+D80-D69-D70-D73-D50</f>
        <v>196819</v>
      </c>
      <c r="E86" s="19">
        <f>E50+E60+E62+E63+E80-E69-E70-E73-E50</f>
        <v>133444.97000000009</v>
      </c>
      <c r="F86" s="45">
        <f t="shared" si="1"/>
        <v>67.800857640776584</v>
      </c>
      <c r="G86" s="75"/>
    </row>
    <row r="87" spans="1:7" s="23" customFormat="1" ht="20.100000000000001" customHeight="1" x14ac:dyDescent="0.2">
      <c r="A87" s="15" t="s">
        <v>78</v>
      </c>
      <c r="B87" s="71">
        <v>450</v>
      </c>
      <c r="C87" s="67">
        <f>SUM(C82:C86)</f>
        <v>3884270</v>
      </c>
      <c r="D87" s="67">
        <f>SUM(D82:D86)</f>
        <v>1730955</v>
      </c>
      <c r="E87" s="45">
        <f>SUM(E82:E86)</f>
        <v>1422654.0899999999</v>
      </c>
      <c r="F87" s="45">
        <f t="shared" si="1"/>
        <v>82.188970250526438</v>
      </c>
      <c r="G87" s="75"/>
    </row>
    <row r="88" spans="1:7" s="23" customFormat="1" ht="20.100000000000001" customHeight="1" x14ac:dyDescent="0.2">
      <c r="A88" s="83" t="s">
        <v>79</v>
      </c>
      <c r="B88" s="83"/>
      <c r="C88" s="83"/>
      <c r="D88" s="83"/>
      <c r="E88" s="83"/>
      <c r="F88" s="83"/>
      <c r="G88" s="75"/>
    </row>
    <row r="89" spans="1:7" s="23" customFormat="1" ht="20.100000000000001" customHeight="1" x14ac:dyDescent="0.2">
      <c r="A89" s="15" t="s">
        <v>80</v>
      </c>
      <c r="B89" s="71">
        <v>500</v>
      </c>
      <c r="C89" s="22"/>
      <c r="D89" s="22"/>
      <c r="E89" s="22"/>
      <c r="F89" s="18"/>
      <c r="G89" s="75"/>
    </row>
    <row r="90" spans="1:7" s="23" customFormat="1" ht="78" customHeight="1" x14ac:dyDescent="0.2">
      <c r="A90" s="15" t="s">
        <v>81</v>
      </c>
      <c r="B90" s="30">
        <v>501</v>
      </c>
      <c r="C90" s="22"/>
      <c r="D90" s="22"/>
      <c r="E90" s="22"/>
      <c r="F90" s="45"/>
      <c r="G90" s="75"/>
    </row>
    <row r="91" spans="1:7" s="23" customFormat="1" ht="52.5" customHeight="1" x14ac:dyDescent="0.2">
      <c r="A91" s="74" t="s">
        <v>82</v>
      </c>
      <c r="B91" s="31">
        <v>510</v>
      </c>
      <c r="C91" s="22"/>
      <c r="D91" s="22"/>
      <c r="E91" s="22"/>
      <c r="F91" s="45"/>
      <c r="G91" s="75"/>
    </row>
    <row r="92" spans="1:7" s="23" customFormat="1" ht="20.100000000000001" customHeight="1" x14ac:dyDescent="0.2">
      <c r="A92" s="15" t="s">
        <v>83</v>
      </c>
      <c r="B92" s="32">
        <v>511</v>
      </c>
      <c r="C92" s="19">
        <f>SUM(E92:F92)</f>
        <v>0</v>
      </c>
      <c r="D92" s="19"/>
      <c r="E92" s="19"/>
      <c r="F92" s="19"/>
      <c r="G92" s="75"/>
    </row>
    <row r="93" spans="1:7" s="23" customFormat="1" ht="56.25" customHeight="1" x14ac:dyDescent="0.2">
      <c r="A93" s="15" t="s">
        <v>84</v>
      </c>
      <c r="B93" s="33">
        <v>512</v>
      </c>
      <c r="C93" s="19">
        <f>SUM(E93:F93)</f>
        <v>0</v>
      </c>
      <c r="D93" s="19"/>
      <c r="E93" s="19"/>
      <c r="F93" s="45"/>
      <c r="G93" s="75"/>
    </row>
    <row r="94" spans="1:7" s="23" customFormat="1" ht="48" customHeight="1" x14ac:dyDescent="0.2">
      <c r="A94" s="15" t="s">
        <v>85</v>
      </c>
      <c r="B94" s="32">
        <v>513</v>
      </c>
      <c r="C94" s="19">
        <f>SUM(E94:F94)</f>
        <v>0</v>
      </c>
      <c r="D94" s="19"/>
      <c r="E94" s="19"/>
      <c r="F94" s="19"/>
      <c r="G94" s="34"/>
    </row>
    <row r="95" spans="1:7" s="23" customFormat="1" ht="36.75" customHeight="1" x14ac:dyDescent="0.2">
      <c r="A95" s="15" t="s">
        <v>86</v>
      </c>
      <c r="B95" s="33">
        <v>514</v>
      </c>
      <c r="C95" s="19"/>
      <c r="D95" s="19"/>
      <c r="E95" s="19"/>
      <c r="F95" s="19"/>
      <c r="G95" s="29"/>
    </row>
    <row r="96" spans="1:7" s="23" customFormat="1" ht="64.5" customHeight="1" x14ac:dyDescent="0.2">
      <c r="A96" s="15" t="s">
        <v>87</v>
      </c>
      <c r="B96" s="32">
        <v>515</v>
      </c>
      <c r="C96" s="19">
        <f>SUM(E96:F96)</f>
        <v>0</v>
      </c>
      <c r="D96" s="19"/>
      <c r="E96" s="19"/>
      <c r="F96" s="19"/>
      <c r="G96" s="29"/>
    </row>
    <row r="97" spans="1:7" s="23" customFormat="1" ht="20.100000000000001" customHeight="1" x14ac:dyDescent="0.2">
      <c r="A97" s="15" t="s">
        <v>88</v>
      </c>
      <c r="B97" s="35">
        <v>516</v>
      </c>
      <c r="C97" s="19"/>
      <c r="D97" s="19"/>
      <c r="E97" s="19"/>
      <c r="F97" s="19"/>
      <c r="G97" s="75"/>
    </row>
    <row r="98" spans="1:7" s="23" customFormat="1" ht="20.100000000000001" customHeight="1" x14ac:dyDescent="0.2">
      <c r="A98" s="83" t="s">
        <v>89</v>
      </c>
      <c r="B98" s="83"/>
      <c r="C98" s="83"/>
      <c r="D98" s="83"/>
      <c r="E98" s="83"/>
      <c r="F98" s="83"/>
      <c r="G98" s="75"/>
    </row>
    <row r="99" spans="1:7" s="23" customFormat="1" ht="34.5" customHeight="1" x14ac:dyDescent="0.2">
      <c r="A99" s="15" t="s">
        <v>90</v>
      </c>
      <c r="B99" s="36">
        <v>600</v>
      </c>
      <c r="C99" s="18"/>
      <c r="D99" s="18"/>
      <c r="E99" s="18"/>
      <c r="F99" s="18"/>
      <c r="G99" s="75"/>
    </row>
    <row r="100" spans="1:7" s="23" customFormat="1" ht="20.100000000000001" customHeight="1" x14ac:dyDescent="0.2">
      <c r="A100" s="20" t="s">
        <v>91</v>
      </c>
      <c r="B100" s="35">
        <v>601</v>
      </c>
      <c r="C100" s="19">
        <f>SUM(E100:F100)</f>
        <v>0</v>
      </c>
      <c r="D100" s="19"/>
      <c r="E100" s="19"/>
      <c r="F100" s="19"/>
      <c r="G100" s="75"/>
    </row>
    <row r="101" spans="1:7" s="23" customFormat="1" ht="20.100000000000001" customHeight="1" x14ac:dyDescent="0.2">
      <c r="A101" s="20" t="s">
        <v>92</v>
      </c>
      <c r="B101" s="35">
        <v>602</v>
      </c>
      <c r="C101" s="19">
        <f>SUM(E101:F101)</f>
        <v>0</v>
      </c>
      <c r="D101" s="19"/>
      <c r="E101" s="19"/>
      <c r="F101" s="19"/>
      <c r="G101" s="75"/>
    </row>
    <row r="102" spans="1:7" s="23" customFormat="1" ht="20.100000000000001" customHeight="1" x14ac:dyDescent="0.2">
      <c r="A102" s="20" t="s">
        <v>93</v>
      </c>
      <c r="B102" s="35">
        <v>603</v>
      </c>
      <c r="C102" s="19">
        <f>SUM(E102:F102)</f>
        <v>0</v>
      </c>
      <c r="D102" s="19"/>
      <c r="E102" s="19"/>
      <c r="F102" s="19"/>
      <c r="G102" s="75"/>
    </row>
    <row r="103" spans="1:7" s="23" customFormat="1" ht="20.100000000000001" customHeight="1" x14ac:dyDescent="0.2">
      <c r="A103" s="15" t="s">
        <v>94</v>
      </c>
      <c r="B103" s="36">
        <v>610</v>
      </c>
      <c r="C103" s="45">
        <f>SUM(E103:F103)</f>
        <v>0</v>
      </c>
      <c r="D103" s="45"/>
      <c r="E103" s="19"/>
      <c r="F103" s="19"/>
      <c r="G103" s="75"/>
    </row>
    <row r="104" spans="1:7" s="23" customFormat="1" ht="39.75" customHeight="1" x14ac:dyDescent="0.2">
      <c r="A104" s="15" t="s">
        <v>95</v>
      </c>
      <c r="B104" s="36">
        <v>620</v>
      </c>
      <c r="C104" s="22"/>
      <c r="D104" s="22"/>
      <c r="E104" s="18"/>
      <c r="F104" s="18"/>
      <c r="G104" s="75"/>
    </row>
    <row r="105" spans="1:7" s="23" customFormat="1" ht="20.100000000000001" customHeight="1" x14ac:dyDescent="0.2">
      <c r="A105" s="20" t="s">
        <v>91</v>
      </c>
      <c r="B105" s="35">
        <v>621</v>
      </c>
      <c r="C105" s="19">
        <f>SUM(E105:F105)</f>
        <v>0</v>
      </c>
      <c r="D105" s="19"/>
      <c r="E105" s="19"/>
      <c r="F105" s="19"/>
      <c r="G105" s="75"/>
    </row>
    <row r="106" spans="1:7" s="23" customFormat="1" ht="20.100000000000001" customHeight="1" x14ac:dyDescent="0.2">
      <c r="A106" s="20" t="s">
        <v>92</v>
      </c>
      <c r="B106" s="35">
        <v>622</v>
      </c>
      <c r="C106" s="19">
        <f>SUM(E106:F106)</f>
        <v>0</v>
      </c>
      <c r="D106" s="19"/>
      <c r="E106" s="19"/>
      <c r="F106" s="19"/>
      <c r="G106" s="75"/>
    </row>
    <row r="107" spans="1:7" s="23" customFormat="1" ht="20.100000000000001" customHeight="1" x14ac:dyDescent="0.2">
      <c r="A107" s="20" t="s">
        <v>93</v>
      </c>
      <c r="B107" s="35">
        <v>623</v>
      </c>
      <c r="C107" s="19">
        <f>SUM(E107:F107)</f>
        <v>0</v>
      </c>
      <c r="D107" s="19"/>
      <c r="E107" s="19"/>
      <c r="F107" s="19"/>
      <c r="G107" s="75"/>
    </row>
    <row r="108" spans="1:7" s="23" customFormat="1" ht="20.100000000000001" customHeight="1" x14ac:dyDescent="0.2">
      <c r="A108" s="15" t="s">
        <v>57</v>
      </c>
      <c r="B108" s="36">
        <v>630</v>
      </c>
      <c r="C108" s="19">
        <f>SUM(E108:F108)</f>
        <v>0</v>
      </c>
      <c r="D108" s="19"/>
      <c r="E108" s="19"/>
      <c r="F108" s="19"/>
      <c r="G108" s="75"/>
    </row>
    <row r="109" spans="1:7" ht="20.100000000000001" customHeight="1" x14ac:dyDescent="0.2">
      <c r="A109" s="74" t="s">
        <v>96</v>
      </c>
      <c r="B109" s="37">
        <v>700</v>
      </c>
      <c r="C109" s="38">
        <f>C36+C37+C103+C39+C77+C89+C99</f>
        <v>3590270</v>
      </c>
      <c r="D109" s="38">
        <f>D36+D37+D103+D39+D77+D89+D99</f>
        <v>1584110</v>
      </c>
      <c r="E109" s="38">
        <f>E36+E37+E103+E39+E77+E89+E99</f>
        <v>1275809.8799999999</v>
      </c>
      <c r="F109" s="38"/>
      <c r="G109" s="75"/>
    </row>
    <row r="110" spans="1:7" ht="20.100000000000001" customHeight="1" x14ac:dyDescent="0.2">
      <c r="A110" s="74" t="s">
        <v>97</v>
      </c>
      <c r="B110" s="37">
        <v>800</v>
      </c>
      <c r="C110" s="38">
        <f>C42+C63+C80+C91+C104+C108</f>
        <v>3884270</v>
      </c>
      <c r="D110" s="38">
        <f>D42+D63+D80+D91+D104+D108</f>
        <v>1730955</v>
      </c>
      <c r="E110" s="38">
        <f>E42+E63+E80+E91+E104+E108</f>
        <v>1422654.09</v>
      </c>
      <c r="F110" s="38"/>
      <c r="G110" s="75"/>
    </row>
    <row r="111" spans="1:7" ht="46.5" customHeight="1" x14ac:dyDescent="0.2">
      <c r="A111" s="15" t="s">
        <v>98</v>
      </c>
      <c r="B111" s="16">
        <v>850</v>
      </c>
      <c r="C111" s="18">
        <f>C109-C110</f>
        <v>-294000</v>
      </c>
      <c r="D111" s="39">
        <f>D109-D110</f>
        <v>-146845</v>
      </c>
      <c r="E111" s="39">
        <f>E109-E110</f>
        <v>-146844.2100000002</v>
      </c>
      <c r="F111" s="39"/>
      <c r="G111" s="75"/>
    </row>
    <row r="112" spans="1:7" ht="19.5" customHeight="1" x14ac:dyDescent="0.2">
      <c r="A112" s="83" t="s">
        <v>99</v>
      </c>
      <c r="B112" s="83"/>
      <c r="C112" s="40"/>
      <c r="D112" s="40" t="s">
        <v>143</v>
      </c>
      <c r="E112" s="40" t="s">
        <v>158</v>
      </c>
      <c r="F112" s="40"/>
      <c r="G112" s="75"/>
    </row>
    <row r="113" spans="1:7" ht="19.5" customHeight="1" x14ac:dyDescent="0.2">
      <c r="A113" s="15" t="s">
        <v>100</v>
      </c>
      <c r="B113" s="16">
        <v>900</v>
      </c>
      <c r="C113" s="17"/>
      <c r="D113" s="68">
        <v>20</v>
      </c>
      <c r="E113" s="48">
        <v>19.5</v>
      </c>
      <c r="F113" s="48"/>
      <c r="G113" s="75"/>
    </row>
    <row r="114" spans="1:7" ht="19.5" customHeight="1" x14ac:dyDescent="0.2">
      <c r="A114" s="15" t="s">
        <v>101</v>
      </c>
      <c r="B114" s="16">
        <v>910</v>
      </c>
      <c r="C114" s="17"/>
      <c r="D114" s="17">
        <v>4591595.3</v>
      </c>
      <c r="E114" s="19">
        <v>4664871.34</v>
      </c>
      <c r="F114" s="19"/>
      <c r="G114" s="75"/>
    </row>
    <row r="115" spans="1:7" ht="19.5" customHeight="1" x14ac:dyDescent="0.2">
      <c r="A115" s="15" t="s">
        <v>102</v>
      </c>
      <c r="B115" s="16">
        <v>920</v>
      </c>
      <c r="C115" s="17"/>
      <c r="D115" s="17"/>
      <c r="E115" s="17"/>
      <c r="F115" s="17"/>
      <c r="G115" s="75"/>
    </row>
    <row r="116" spans="1:7" ht="42" customHeight="1" x14ac:dyDescent="0.2">
      <c r="A116" s="15" t="s">
        <v>103</v>
      </c>
      <c r="B116" s="16">
        <v>930</v>
      </c>
      <c r="C116" s="17"/>
      <c r="D116" s="17"/>
      <c r="E116" s="17"/>
      <c r="F116" s="17"/>
      <c r="G116" s="75"/>
    </row>
    <row r="117" spans="1:7" ht="19.5" customHeight="1" x14ac:dyDescent="0.2">
      <c r="A117" s="70"/>
      <c r="B117" s="41"/>
      <c r="C117" s="42"/>
      <c r="D117" s="42"/>
      <c r="E117" s="42"/>
      <c r="F117" s="42"/>
    </row>
    <row r="118" spans="1:7" ht="16.5" customHeight="1" x14ac:dyDescent="0.2">
      <c r="A118" s="70"/>
      <c r="C118" s="43"/>
      <c r="D118" s="43"/>
      <c r="E118" s="43"/>
      <c r="F118" s="43"/>
    </row>
    <row r="119" spans="1:7" ht="20.100000000000001" customHeight="1" x14ac:dyDescent="0.2">
      <c r="A119" s="46" t="s">
        <v>127</v>
      </c>
      <c r="B119" s="41"/>
      <c r="C119" s="58"/>
      <c r="D119" s="58"/>
      <c r="E119" s="84" t="s">
        <v>121</v>
      </c>
      <c r="F119" s="84"/>
    </row>
    <row r="120" spans="1:7" s="23" customFormat="1" ht="20.100000000000001" customHeight="1" x14ac:dyDescent="0.2">
      <c r="A120" s="59" t="s">
        <v>104</v>
      </c>
      <c r="B120" s="1"/>
      <c r="C120" s="59"/>
      <c r="D120" s="59"/>
      <c r="E120" s="85" t="s">
        <v>105</v>
      </c>
      <c r="F120" s="85"/>
      <c r="G120" s="53"/>
    </row>
    <row r="121" spans="1:7" ht="20.100000000000001" customHeight="1" x14ac:dyDescent="0.2">
      <c r="A121" s="70"/>
      <c r="C121" s="43"/>
      <c r="D121" s="43"/>
      <c r="E121" s="43"/>
      <c r="F121" s="43"/>
    </row>
    <row r="122" spans="1:7" x14ac:dyDescent="0.2">
      <c r="A122" s="70"/>
      <c r="C122" s="43"/>
      <c r="D122" s="43"/>
      <c r="E122" s="43"/>
      <c r="F122" s="43"/>
    </row>
    <row r="123" spans="1:7" x14ac:dyDescent="0.2">
      <c r="A123" s="70"/>
      <c r="C123" s="43"/>
      <c r="D123" s="43"/>
      <c r="E123" s="43"/>
      <c r="F123" s="43"/>
    </row>
    <row r="124" spans="1:7" x14ac:dyDescent="0.2">
      <c r="A124" s="70"/>
      <c r="C124" s="43"/>
      <c r="D124" s="43"/>
      <c r="E124" s="43"/>
      <c r="F124" s="43"/>
    </row>
    <row r="125" spans="1:7" x14ac:dyDescent="0.2">
      <c r="A125" s="70"/>
      <c r="C125" s="43"/>
      <c r="D125" s="43"/>
      <c r="E125" s="43"/>
      <c r="F125" s="43"/>
    </row>
    <row r="126" spans="1:7" x14ac:dyDescent="0.2">
      <c r="A126" s="70"/>
      <c r="C126" s="43"/>
      <c r="D126" s="43"/>
      <c r="E126" s="43"/>
      <c r="F126" s="43"/>
    </row>
    <row r="127" spans="1:7" x14ac:dyDescent="0.2">
      <c r="A127" s="70"/>
      <c r="C127" s="43"/>
      <c r="D127" s="43"/>
      <c r="E127" s="43"/>
      <c r="F127" s="43"/>
    </row>
    <row r="128" spans="1:7" x14ac:dyDescent="0.2">
      <c r="A128" s="70"/>
      <c r="C128" s="43"/>
      <c r="D128" s="43"/>
      <c r="E128" s="43"/>
      <c r="F128" s="43"/>
    </row>
    <row r="129" spans="1:6" x14ac:dyDescent="0.2">
      <c r="A129" s="70"/>
      <c r="C129" s="43"/>
      <c r="D129" s="43"/>
      <c r="E129" s="43"/>
      <c r="F129" s="43"/>
    </row>
    <row r="130" spans="1:6" x14ac:dyDescent="0.2">
      <c r="A130" s="70"/>
      <c r="C130" s="43"/>
      <c r="D130" s="43"/>
      <c r="E130" s="43"/>
      <c r="F130" s="43"/>
    </row>
    <row r="131" spans="1:6" x14ac:dyDescent="0.2">
      <c r="A131" s="70"/>
      <c r="C131" s="43"/>
      <c r="D131" s="43"/>
      <c r="E131" s="43"/>
      <c r="F131" s="43"/>
    </row>
    <row r="132" spans="1:6" x14ac:dyDescent="0.2">
      <c r="A132" s="70"/>
      <c r="C132" s="43"/>
      <c r="D132" s="43"/>
      <c r="E132" s="43"/>
      <c r="F132" s="43"/>
    </row>
    <row r="133" spans="1:6" x14ac:dyDescent="0.2">
      <c r="A133" s="70"/>
      <c r="C133" s="43"/>
      <c r="D133" s="43"/>
      <c r="E133" s="43"/>
      <c r="F133" s="43"/>
    </row>
    <row r="134" spans="1:6" x14ac:dyDescent="0.2">
      <c r="A134" s="70"/>
      <c r="C134" s="43"/>
      <c r="D134" s="43"/>
      <c r="E134" s="43"/>
      <c r="F134" s="43"/>
    </row>
    <row r="135" spans="1:6" x14ac:dyDescent="0.2">
      <c r="A135" s="70"/>
      <c r="C135" s="43"/>
      <c r="D135" s="43"/>
      <c r="E135" s="43"/>
      <c r="F135" s="43"/>
    </row>
    <row r="136" spans="1:6" x14ac:dyDescent="0.2">
      <c r="A136" s="70"/>
      <c r="C136" s="43"/>
      <c r="D136" s="43"/>
      <c r="E136" s="43"/>
      <c r="F136" s="43"/>
    </row>
    <row r="137" spans="1:6" x14ac:dyDescent="0.2">
      <c r="A137" s="70"/>
      <c r="C137" s="43"/>
      <c r="D137" s="43"/>
      <c r="E137" s="43"/>
      <c r="F137" s="43"/>
    </row>
    <row r="138" spans="1:6" x14ac:dyDescent="0.2">
      <c r="A138" s="70"/>
      <c r="C138" s="43"/>
      <c r="D138" s="43"/>
      <c r="E138" s="43"/>
      <c r="F138" s="43"/>
    </row>
    <row r="139" spans="1:6" x14ac:dyDescent="0.2">
      <c r="A139" s="70"/>
      <c r="C139" s="43"/>
      <c r="D139" s="43"/>
      <c r="E139" s="43"/>
      <c r="F139" s="43"/>
    </row>
    <row r="140" spans="1:6" x14ac:dyDescent="0.2">
      <c r="A140" s="70"/>
      <c r="C140" s="43"/>
      <c r="D140" s="43"/>
      <c r="E140" s="43"/>
      <c r="F140" s="43"/>
    </row>
    <row r="141" spans="1:6" x14ac:dyDescent="0.2">
      <c r="A141" s="70"/>
      <c r="C141" s="43"/>
      <c r="D141" s="43"/>
      <c r="E141" s="43"/>
      <c r="F141" s="43"/>
    </row>
    <row r="142" spans="1:6" x14ac:dyDescent="0.2">
      <c r="A142" s="70"/>
      <c r="C142" s="43"/>
      <c r="D142" s="43"/>
      <c r="E142" s="43"/>
      <c r="F142" s="43"/>
    </row>
    <row r="143" spans="1:6" x14ac:dyDescent="0.2">
      <c r="A143" s="70"/>
      <c r="C143" s="43"/>
      <c r="D143" s="43"/>
      <c r="E143" s="43"/>
      <c r="F143" s="43"/>
    </row>
    <row r="144" spans="1:6" x14ac:dyDescent="0.2">
      <c r="A144" s="70"/>
      <c r="C144" s="43"/>
      <c r="D144" s="43"/>
      <c r="E144" s="43"/>
      <c r="F144" s="43"/>
    </row>
    <row r="145" spans="1:6" x14ac:dyDescent="0.2">
      <c r="A145" s="70"/>
      <c r="C145" s="43"/>
      <c r="D145" s="43"/>
      <c r="E145" s="43"/>
      <c r="F145" s="43"/>
    </row>
    <row r="146" spans="1:6" x14ac:dyDescent="0.2">
      <c r="A146" s="70"/>
      <c r="C146" s="43"/>
      <c r="D146" s="43"/>
      <c r="E146" s="43"/>
      <c r="F146" s="43"/>
    </row>
    <row r="147" spans="1:6" x14ac:dyDescent="0.2">
      <c r="A147" s="70"/>
      <c r="C147" s="43"/>
      <c r="D147" s="43"/>
      <c r="E147" s="43"/>
      <c r="F147" s="43"/>
    </row>
    <row r="148" spans="1:6" x14ac:dyDescent="0.2">
      <c r="A148" s="70"/>
      <c r="C148" s="43"/>
      <c r="D148" s="43"/>
      <c r="E148" s="43"/>
      <c r="F148" s="43"/>
    </row>
    <row r="149" spans="1:6" x14ac:dyDescent="0.2">
      <c r="A149" s="70"/>
      <c r="C149" s="43"/>
      <c r="D149" s="43"/>
      <c r="E149" s="43"/>
      <c r="F149" s="43"/>
    </row>
    <row r="150" spans="1:6" x14ac:dyDescent="0.2">
      <c r="A150" s="70"/>
      <c r="C150" s="43"/>
      <c r="D150" s="43"/>
      <c r="E150" s="43"/>
      <c r="F150" s="43"/>
    </row>
    <row r="151" spans="1:6" x14ac:dyDescent="0.2">
      <c r="A151" s="70"/>
      <c r="C151" s="43"/>
      <c r="D151" s="43"/>
      <c r="E151" s="43"/>
      <c r="F151" s="43"/>
    </row>
    <row r="152" spans="1:6" x14ac:dyDescent="0.2">
      <c r="A152" s="70"/>
      <c r="C152" s="43"/>
      <c r="D152" s="43"/>
      <c r="E152" s="43"/>
      <c r="F152" s="43"/>
    </row>
    <row r="153" spans="1:6" x14ac:dyDescent="0.2">
      <c r="A153" s="70"/>
      <c r="C153" s="43"/>
      <c r="D153" s="43"/>
      <c r="E153" s="43"/>
      <c r="F153" s="43"/>
    </row>
    <row r="154" spans="1:6" x14ac:dyDescent="0.2">
      <c r="A154" s="70"/>
      <c r="C154" s="43"/>
      <c r="D154" s="43"/>
      <c r="E154" s="43"/>
      <c r="F154" s="43"/>
    </row>
    <row r="155" spans="1:6" x14ac:dyDescent="0.2">
      <c r="A155" s="70"/>
      <c r="C155" s="43"/>
      <c r="D155" s="43"/>
      <c r="E155" s="43"/>
      <c r="F155" s="43"/>
    </row>
    <row r="156" spans="1:6" x14ac:dyDescent="0.2">
      <c r="A156" s="70"/>
      <c r="C156" s="43"/>
      <c r="D156" s="43"/>
      <c r="E156" s="43"/>
      <c r="F156" s="43"/>
    </row>
    <row r="157" spans="1:6" x14ac:dyDescent="0.2">
      <c r="A157" s="70"/>
      <c r="C157" s="43"/>
      <c r="D157" s="43"/>
      <c r="E157" s="43"/>
      <c r="F157" s="43"/>
    </row>
    <row r="158" spans="1:6" x14ac:dyDescent="0.2">
      <c r="A158" s="70"/>
      <c r="C158" s="43"/>
      <c r="D158" s="43"/>
      <c r="E158" s="43"/>
      <c r="F158" s="43"/>
    </row>
    <row r="159" spans="1:6" x14ac:dyDescent="0.2">
      <c r="A159" s="70"/>
      <c r="C159" s="43"/>
      <c r="D159" s="43"/>
      <c r="E159" s="43"/>
      <c r="F159" s="43"/>
    </row>
    <row r="160" spans="1:6" x14ac:dyDescent="0.2">
      <c r="A160" s="70"/>
      <c r="C160" s="43"/>
      <c r="D160" s="43"/>
      <c r="E160" s="43"/>
      <c r="F160" s="43"/>
    </row>
    <row r="161" spans="1:6" x14ac:dyDescent="0.2">
      <c r="A161" s="70"/>
      <c r="C161" s="43"/>
      <c r="D161" s="43"/>
      <c r="E161" s="43"/>
      <c r="F161" s="43"/>
    </row>
    <row r="162" spans="1:6" x14ac:dyDescent="0.2">
      <c r="A162" s="44"/>
    </row>
    <row r="163" spans="1:6" x14ac:dyDescent="0.2">
      <c r="A163" s="44"/>
    </row>
    <row r="164" spans="1:6" x14ac:dyDescent="0.2">
      <c r="A164" s="44"/>
    </row>
    <row r="165" spans="1:6" x14ac:dyDescent="0.2">
      <c r="A165" s="44"/>
    </row>
    <row r="166" spans="1:6" x14ac:dyDescent="0.2">
      <c r="A166" s="44"/>
    </row>
    <row r="167" spans="1:6" x14ac:dyDescent="0.2">
      <c r="A167" s="44"/>
    </row>
    <row r="168" spans="1:6" x14ac:dyDescent="0.2">
      <c r="A168" s="44"/>
    </row>
    <row r="169" spans="1:6" x14ac:dyDescent="0.2">
      <c r="A169" s="44"/>
    </row>
    <row r="170" spans="1:6" x14ac:dyDescent="0.2">
      <c r="A170" s="44"/>
    </row>
    <row r="171" spans="1:6" x14ac:dyDescent="0.2">
      <c r="A171" s="44"/>
    </row>
    <row r="172" spans="1:6" x14ac:dyDescent="0.2">
      <c r="A172" s="44"/>
    </row>
    <row r="173" spans="1:6" x14ac:dyDescent="0.2">
      <c r="A173" s="44"/>
    </row>
    <row r="174" spans="1:6" x14ac:dyDescent="0.2">
      <c r="A174" s="44"/>
    </row>
    <row r="175" spans="1:6" x14ac:dyDescent="0.2">
      <c r="A175" s="44"/>
    </row>
    <row r="176" spans="1:6" x14ac:dyDescent="0.2">
      <c r="A176" s="44"/>
    </row>
    <row r="177" spans="1:1" x14ac:dyDescent="0.2">
      <c r="A177" s="44"/>
    </row>
    <row r="178" spans="1:1" x14ac:dyDescent="0.2">
      <c r="A178" s="44"/>
    </row>
    <row r="179" spans="1:1" x14ac:dyDescent="0.2">
      <c r="A179" s="44"/>
    </row>
    <row r="180" spans="1:1" x14ac:dyDescent="0.2">
      <c r="A180" s="44"/>
    </row>
    <row r="181" spans="1:1" x14ac:dyDescent="0.2">
      <c r="A181" s="44"/>
    </row>
    <row r="182" spans="1:1" x14ac:dyDescent="0.2">
      <c r="A182" s="44"/>
    </row>
    <row r="183" spans="1:1" x14ac:dyDescent="0.2">
      <c r="A183" s="44"/>
    </row>
    <row r="184" spans="1:1" x14ac:dyDescent="0.2">
      <c r="A184" s="44"/>
    </row>
    <row r="185" spans="1:1" x14ac:dyDescent="0.2">
      <c r="A185" s="44"/>
    </row>
    <row r="186" spans="1:1" x14ac:dyDescent="0.2">
      <c r="A186" s="44"/>
    </row>
    <row r="187" spans="1:1" x14ac:dyDescent="0.2">
      <c r="A187" s="44"/>
    </row>
    <row r="188" spans="1:1" x14ac:dyDescent="0.2">
      <c r="A188" s="44"/>
    </row>
    <row r="189" spans="1:1" x14ac:dyDescent="0.2">
      <c r="A189" s="44"/>
    </row>
    <row r="190" spans="1:1" x14ac:dyDescent="0.2">
      <c r="A190" s="44"/>
    </row>
    <row r="191" spans="1:1" x14ac:dyDescent="0.2">
      <c r="A191" s="44"/>
    </row>
    <row r="192" spans="1:1" x14ac:dyDescent="0.2">
      <c r="A192" s="44"/>
    </row>
    <row r="193" spans="1:1" x14ac:dyDescent="0.2">
      <c r="A193" s="44"/>
    </row>
    <row r="194" spans="1:1" x14ac:dyDescent="0.2">
      <c r="A194" s="44"/>
    </row>
    <row r="195" spans="1:1" x14ac:dyDescent="0.2">
      <c r="A195" s="44"/>
    </row>
    <row r="196" spans="1:1" x14ac:dyDescent="0.2">
      <c r="A196" s="44"/>
    </row>
    <row r="197" spans="1:1" x14ac:dyDescent="0.2">
      <c r="A197" s="44"/>
    </row>
    <row r="198" spans="1:1" x14ac:dyDescent="0.2">
      <c r="A198" s="44"/>
    </row>
    <row r="199" spans="1:1" x14ac:dyDescent="0.2">
      <c r="A199" s="44"/>
    </row>
    <row r="200" spans="1:1" x14ac:dyDescent="0.2">
      <c r="A200" s="44"/>
    </row>
    <row r="201" spans="1:1" x14ac:dyDescent="0.2">
      <c r="A201" s="44"/>
    </row>
    <row r="202" spans="1:1" x14ac:dyDescent="0.2">
      <c r="A202" s="44"/>
    </row>
    <row r="203" spans="1:1" x14ac:dyDescent="0.2">
      <c r="A203" s="44"/>
    </row>
    <row r="204" spans="1:1" x14ac:dyDescent="0.2">
      <c r="A204" s="44"/>
    </row>
    <row r="205" spans="1:1" x14ac:dyDescent="0.2">
      <c r="A205" s="44"/>
    </row>
    <row r="206" spans="1:1" x14ac:dyDescent="0.2">
      <c r="A206" s="44"/>
    </row>
    <row r="207" spans="1:1" x14ac:dyDescent="0.2">
      <c r="A207" s="44"/>
    </row>
    <row r="208" spans="1:1" x14ac:dyDescent="0.2">
      <c r="A208" s="44"/>
    </row>
    <row r="209" spans="1:1" x14ac:dyDescent="0.2">
      <c r="A209" s="44"/>
    </row>
    <row r="210" spans="1:1" x14ac:dyDescent="0.2">
      <c r="A210" s="44"/>
    </row>
    <row r="211" spans="1:1" x14ac:dyDescent="0.2">
      <c r="A211" s="44"/>
    </row>
    <row r="212" spans="1:1" x14ac:dyDescent="0.2">
      <c r="A212" s="44"/>
    </row>
    <row r="213" spans="1:1" x14ac:dyDescent="0.2">
      <c r="A213" s="44"/>
    </row>
    <row r="214" spans="1:1" x14ac:dyDescent="0.2">
      <c r="A214" s="44"/>
    </row>
    <row r="215" spans="1:1" x14ac:dyDescent="0.2">
      <c r="A215" s="44"/>
    </row>
    <row r="216" spans="1:1" x14ac:dyDescent="0.2">
      <c r="A216" s="44"/>
    </row>
    <row r="217" spans="1:1" x14ac:dyDescent="0.2">
      <c r="A217" s="44"/>
    </row>
    <row r="218" spans="1:1" x14ac:dyDescent="0.2">
      <c r="A218" s="44"/>
    </row>
    <row r="219" spans="1:1" x14ac:dyDescent="0.2">
      <c r="A219" s="44"/>
    </row>
    <row r="220" spans="1:1" x14ac:dyDescent="0.2">
      <c r="A220" s="44"/>
    </row>
    <row r="221" spans="1:1" x14ac:dyDescent="0.2">
      <c r="A221" s="44"/>
    </row>
    <row r="222" spans="1:1" x14ac:dyDescent="0.2">
      <c r="A222" s="44"/>
    </row>
    <row r="223" spans="1:1" x14ac:dyDescent="0.2">
      <c r="A223" s="44"/>
    </row>
    <row r="224" spans="1:1" x14ac:dyDescent="0.2">
      <c r="A224" s="44"/>
    </row>
    <row r="225" spans="1:1" x14ac:dyDescent="0.2">
      <c r="A225" s="44"/>
    </row>
    <row r="226" spans="1:1" x14ac:dyDescent="0.2">
      <c r="A226" s="44"/>
    </row>
    <row r="227" spans="1:1" x14ac:dyDescent="0.2">
      <c r="A227" s="44"/>
    </row>
    <row r="228" spans="1:1" x14ac:dyDescent="0.2">
      <c r="A228" s="44"/>
    </row>
    <row r="229" spans="1:1" x14ac:dyDescent="0.2">
      <c r="A229" s="44"/>
    </row>
    <row r="230" spans="1:1" x14ac:dyDescent="0.2">
      <c r="A230" s="44"/>
    </row>
    <row r="231" spans="1:1" x14ac:dyDescent="0.2">
      <c r="A231" s="44"/>
    </row>
    <row r="232" spans="1:1" x14ac:dyDescent="0.2">
      <c r="A232" s="44"/>
    </row>
    <row r="233" spans="1:1" x14ac:dyDescent="0.2">
      <c r="A233" s="44"/>
    </row>
    <row r="234" spans="1:1" x14ac:dyDescent="0.2">
      <c r="A234" s="44"/>
    </row>
    <row r="235" spans="1:1" x14ac:dyDescent="0.2">
      <c r="A235" s="44"/>
    </row>
    <row r="236" spans="1:1" x14ac:dyDescent="0.2">
      <c r="A236" s="44"/>
    </row>
    <row r="237" spans="1:1" x14ac:dyDescent="0.2">
      <c r="A237" s="44"/>
    </row>
    <row r="238" spans="1:1" x14ac:dyDescent="0.2">
      <c r="A238" s="44"/>
    </row>
    <row r="239" spans="1:1" x14ac:dyDescent="0.2">
      <c r="A239" s="44"/>
    </row>
    <row r="240" spans="1:1" x14ac:dyDescent="0.2">
      <c r="A240" s="44"/>
    </row>
    <row r="241" spans="1:1" x14ac:dyDescent="0.2">
      <c r="A241" s="44"/>
    </row>
    <row r="242" spans="1:1" x14ac:dyDescent="0.2">
      <c r="A242" s="44"/>
    </row>
    <row r="243" spans="1:1" x14ac:dyDescent="0.2">
      <c r="A243" s="44"/>
    </row>
    <row r="244" spans="1:1" x14ac:dyDescent="0.2">
      <c r="A244" s="44"/>
    </row>
    <row r="245" spans="1:1" x14ac:dyDescent="0.2">
      <c r="A245" s="44"/>
    </row>
    <row r="246" spans="1:1" x14ac:dyDescent="0.2">
      <c r="A246" s="44"/>
    </row>
    <row r="247" spans="1:1" x14ac:dyDescent="0.2">
      <c r="A247" s="44"/>
    </row>
    <row r="248" spans="1:1" x14ac:dyDescent="0.2">
      <c r="A248" s="44"/>
    </row>
    <row r="249" spans="1:1" x14ac:dyDescent="0.2">
      <c r="A249" s="44"/>
    </row>
    <row r="250" spans="1:1" x14ac:dyDescent="0.2">
      <c r="A250" s="44"/>
    </row>
    <row r="251" spans="1:1" x14ac:dyDescent="0.2">
      <c r="A251" s="44"/>
    </row>
    <row r="252" spans="1:1" x14ac:dyDescent="0.2">
      <c r="A252" s="44"/>
    </row>
    <row r="253" spans="1:1" x14ac:dyDescent="0.2">
      <c r="A253" s="44"/>
    </row>
    <row r="254" spans="1:1" x14ac:dyDescent="0.2">
      <c r="A254" s="44"/>
    </row>
    <row r="255" spans="1:1" x14ac:dyDescent="0.2">
      <c r="A255" s="44"/>
    </row>
    <row r="256" spans="1:1" x14ac:dyDescent="0.2">
      <c r="A256" s="44"/>
    </row>
    <row r="257" spans="1:1" x14ac:dyDescent="0.2">
      <c r="A257" s="44"/>
    </row>
    <row r="258" spans="1:1" x14ac:dyDescent="0.2">
      <c r="A258" s="44"/>
    </row>
    <row r="259" spans="1:1" x14ac:dyDescent="0.2">
      <c r="A259" s="44"/>
    </row>
    <row r="260" spans="1:1" x14ac:dyDescent="0.2">
      <c r="A260" s="44"/>
    </row>
    <row r="261" spans="1:1" x14ac:dyDescent="0.2">
      <c r="A261" s="44"/>
    </row>
    <row r="262" spans="1:1" x14ac:dyDescent="0.2">
      <c r="A262" s="44"/>
    </row>
    <row r="263" spans="1:1" x14ac:dyDescent="0.2">
      <c r="A263" s="44"/>
    </row>
    <row r="264" spans="1:1" x14ac:dyDescent="0.2">
      <c r="A264" s="44"/>
    </row>
    <row r="265" spans="1:1" x14ac:dyDescent="0.2">
      <c r="A265" s="44"/>
    </row>
    <row r="266" spans="1:1" x14ac:dyDescent="0.2">
      <c r="A266" s="44"/>
    </row>
    <row r="267" spans="1:1" x14ac:dyDescent="0.2">
      <c r="A267" s="44"/>
    </row>
    <row r="268" spans="1:1" x14ac:dyDescent="0.2">
      <c r="A268" s="44"/>
    </row>
    <row r="269" spans="1:1" x14ac:dyDescent="0.2">
      <c r="A269" s="44"/>
    </row>
    <row r="270" spans="1:1" x14ac:dyDescent="0.2">
      <c r="A270" s="44"/>
    </row>
    <row r="271" spans="1:1" x14ac:dyDescent="0.2">
      <c r="A271" s="44"/>
    </row>
    <row r="272" spans="1:1" x14ac:dyDescent="0.2">
      <c r="A272" s="44"/>
    </row>
    <row r="273" spans="1:1" x14ac:dyDescent="0.2">
      <c r="A273" s="44"/>
    </row>
    <row r="274" spans="1:1" x14ac:dyDescent="0.2">
      <c r="A274" s="44"/>
    </row>
    <row r="275" spans="1:1" x14ac:dyDescent="0.2">
      <c r="A275" s="44"/>
    </row>
    <row r="276" spans="1:1" x14ac:dyDescent="0.2">
      <c r="A276" s="44"/>
    </row>
    <row r="277" spans="1:1" x14ac:dyDescent="0.2">
      <c r="A277" s="44"/>
    </row>
    <row r="278" spans="1:1" x14ac:dyDescent="0.2">
      <c r="A278" s="44"/>
    </row>
    <row r="279" spans="1:1" x14ac:dyDescent="0.2">
      <c r="A279" s="44"/>
    </row>
    <row r="280" spans="1:1" x14ac:dyDescent="0.2">
      <c r="A280" s="44"/>
    </row>
    <row r="281" spans="1:1" x14ac:dyDescent="0.2">
      <c r="A281" s="44"/>
    </row>
    <row r="282" spans="1:1" x14ac:dyDescent="0.2">
      <c r="A282" s="44"/>
    </row>
    <row r="283" spans="1:1" x14ac:dyDescent="0.2">
      <c r="A283" s="44"/>
    </row>
    <row r="284" spans="1:1" x14ac:dyDescent="0.2">
      <c r="A284" s="44"/>
    </row>
    <row r="285" spans="1:1" x14ac:dyDescent="0.2">
      <c r="A285" s="44"/>
    </row>
    <row r="286" spans="1:1" x14ac:dyDescent="0.2">
      <c r="A286" s="44"/>
    </row>
    <row r="287" spans="1:1" x14ac:dyDescent="0.2">
      <c r="A287" s="44"/>
    </row>
    <row r="288" spans="1:1" x14ac:dyDescent="0.2">
      <c r="A288" s="44"/>
    </row>
    <row r="289" spans="1:1" x14ac:dyDescent="0.2">
      <c r="A289" s="44"/>
    </row>
    <row r="290" spans="1:1" x14ac:dyDescent="0.2">
      <c r="A290" s="44"/>
    </row>
    <row r="291" spans="1:1" x14ac:dyDescent="0.2">
      <c r="A291" s="44"/>
    </row>
    <row r="292" spans="1:1" x14ac:dyDescent="0.2">
      <c r="A292" s="44"/>
    </row>
    <row r="293" spans="1:1" x14ac:dyDescent="0.2">
      <c r="A293" s="44"/>
    </row>
    <row r="294" spans="1:1" x14ac:dyDescent="0.2">
      <c r="A294" s="44"/>
    </row>
    <row r="295" spans="1:1" x14ac:dyDescent="0.2">
      <c r="A295" s="44"/>
    </row>
    <row r="296" spans="1:1" x14ac:dyDescent="0.2">
      <c r="A296" s="44"/>
    </row>
    <row r="297" spans="1:1" x14ac:dyDescent="0.2">
      <c r="A297" s="44"/>
    </row>
    <row r="298" spans="1:1" x14ac:dyDescent="0.2">
      <c r="A298" s="44"/>
    </row>
    <row r="299" spans="1:1" x14ac:dyDescent="0.2">
      <c r="A299" s="44"/>
    </row>
    <row r="300" spans="1:1" x14ac:dyDescent="0.2">
      <c r="A300" s="44"/>
    </row>
    <row r="301" spans="1:1" x14ac:dyDescent="0.2">
      <c r="A301" s="44"/>
    </row>
    <row r="302" spans="1:1" x14ac:dyDescent="0.2">
      <c r="A302" s="44"/>
    </row>
    <row r="303" spans="1:1" x14ac:dyDescent="0.2">
      <c r="A303" s="44"/>
    </row>
    <row r="304" spans="1:1" x14ac:dyDescent="0.2">
      <c r="A304" s="44"/>
    </row>
    <row r="305" spans="1:1" x14ac:dyDescent="0.2">
      <c r="A305" s="44"/>
    </row>
    <row r="306" spans="1:1" x14ac:dyDescent="0.2">
      <c r="A306" s="44"/>
    </row>
    <row r="307" spans="1:1" x14ac:dyDescent="0.2">
      <c r="A307" s="44"/>
    </row>
    <row r="308" spans="1:1" x14ac:dyDescent="0.2">
      <c r="A308" s="44"/>
    </row>
    <row r="309" spans="1:1" x14ac:dyDescent="0.2">
      <c r="A309" s="44"/>
    </row>
    <row r="310" spans="1:1" x14ac:dyDescent="0.2">
      <c r="A310" s="44"/>
    </row>
    <row r="311" spans="1:1" x14ac:dyDescent="0.2">
      <c r="A311" s="44"/>
    </row>
    <row r="312" spans="1:1" x14ac:dyDescent="0.2">
      <c r="A312" s="44"/>
    </row>
    <row r="313" spans="1:1" x14ac:dyDescent="0.2">
      <c r="A313" s="44"/>
    </row>
    <row r="314" spans="1:1" x14ac:dyDescent="0.2">
      <c r="A314" s="44"/>
    </row>
    <row r="315" spans="1:1" x14ac:dyDescent="0.2">
      <c r="A315" s="44"/>
    </row>
    <row r="316" spans="1:1" x14ac:dyDescent="0.2">
      <c r="A316" s="44"/>
    </row>
    <row r="317" spans="1:1" x14ac:dyDescent="0.2">
      <c r="A317" s="44"/>
    </row>
    <row r="318" spans="1:1" x14ac:dyDescent="0.2">
      <c r="A318" s="44"/>
    </row>
    <row r="319" spans="1:1" x14ac:dyDescent="0.2">
      <c r="A319" s="44"/>
    </row>
    <row r="320" spans="1:1" x14ac:dyDescent="0.2">
      <c r="A320" s="44"/>
    </row>
    <row r="321" spans="1:1" x14ac:dyDescent="0.2">
      <c r="A321" s="44"/>
    </row>
    <row r="322" spans="1:1" x14ac:dyDescent="0.2">
      <c r="A322" s="44"/>
    </row>
    <row r="323" spans="1:1" x14ac:dyDescent="0.2">
      <c r="A323" s="44"/>
    </row>
    <row r="324" spans="1:1" x14ac:dyDescent="0.2">
      <c r="A324" s="44"/>
    </row>
    <row r="325" spans="1:1" x14ac:dyDescent="0.2">
      <c r="A325" s="44"/>
    </row>
    <row r="326" spans="1:1" x14ac:dyDescent="0.2">
      <c r="A326" s="44"/>
    </row>
    <row r="327" spans="1:1" x14ac:dyDescent="0.2">
      <c r="A327" s="44"/>
    </row>
    <row r="328" spans="1:1" x14ac:dyDescent="0.2">
      <c r="A328" s="44"/>
    </row>
  </sheetData>
  <mergeCells count="34">
    <mergeCell ref="B16:F16"/>
    <mergeCell ref="I4:J4"/>
    <mergeCell ref="I13:J13"/>
    <mergeCell ref="B14:F14"/>
    <mergeCell ref="I14:J14"/>
    <mergeCell ref="B15:G15"/>
    <mergeCell ref="B26:J26"/>
    <mergeCell ref="B17:G17"/>
    <mergeCell ref="B18:H18"/>
    <mergeCell ref="B19:F19"/>
    <mergeCell ref="B20:F20"/>
    <mergeCell ref="B21:F21"/>
    <mergeCell ref="G21:I21"/>
    <mergeCell ref="B22:F22"/>
    <mergeCell ref="G22:I22"/>
    <mergeCell ref="B23:F23"/>
    <mergeCell ref="B24:G24"/>
    <mergeCell ref="B25:F25"/>
    <mergeCell ref="A28:F28"/>
    <mergeCell ref="A29:F29"/>
    <mergeCell ref="A30:F30"/>
    <mergeCell ref="A31:A32"/>
    <mergeCell ref="B31:B32"/>
    <mergeCell ref="C31:C32"/>
    <mergeCell ref="D31:F31"/>
    <mergeCell ref="A112:B112"/>
    <mergeCell ref="E119:F119"/>
    <mergeCell ref="E120:F120"/>
    <mergeCell ref="G31:G32"/>
    <mergeCell ref="A34:F34"/>
    <mergeCell ref="A35:G35"/>
    <mergeCell ref="A81:F81"/>
    <mergeCell ref="A88:F88"/>
    <mergeCell ref="A98:F98"/>
  </mergeCells>
  <pageMargins left="0.7" right="0.7" top="0.75" bottom="0.75" header="0.3" footer="0.3"/>
  <pageSetup paperSize="9" scale="5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8"/>
  <sheetViews>
    <sheetView tabSelected="1" topLeftCell="B53" workbookViewId="0">
      <selection activeCell="F11" sqref="F11"/>
    </sheetView>
  </sheetViews>
  <sheetFormatPr defaultColWidth="9.140625" defaultRowHeight="18.75" x14ac:dyDescent="0.2"/>
  <cols>
    <col min="1" max="1" width="54.140625" style="1" customWidth="1"/>
    <col min="2" max="2" width="10.42578125" style="81" customWidth="1"/>
    <col min="3" max="3" width="20.140625" style="1" customWidth="1"/>
    <col min="4" max="4" width="22.42578125" style="1" customWidth="1"/>
    <col min="5" max="5" width="30.42578125" style="1" customWidth="1"/>
    <col min="6" max="6" width="16.5703125" style="1" customWidth="1"/>
    <col min="7" max="7" width="35" style="49" customWidth="1"/>
    <col min="8" max="8" width="0.28515625" style="1" hidden="1" customWidth="1"/>
    <col min="9" max="9" width="22" style="1" customWidth="1"/>
    <col min="10" max="10" width="20.5703125" style="1" customWidth="1"/>
    <col min="11" max="11" width="15.85546875" style="1" bestFit="1" customWidth="1"/>
    <col min="12" max="16384" width="9.140625" style="1"/>
  </cols>
  <sheetData>
    <row r="1" spans="1:11" x14ac:dyDescent="0.2">
      <c r="C1" s="81"/>
      <c r="D1" s="81"/>
      <c r="E1" s="81"/>
      <c r="G1" s="1"/>
      <c r="K1" s="49"/>
    </row>
    <row r="2" spans="1:11" x14ac:dyDescent="0.2">
      <c r="C2" s="81"/>
      <c r="D2" s="81"/>
      <c r="E2" s="81"/>
      <c r="G2" s="1"/>
      <c r="K2" s="49"/>
    </row>
    <row r="3" spans="1:11" x14ac:dyDescent="0.2">
      <c r="C3" s="81"/>
      <c r="D3" s="81"/>
      <c r="E3" s="81"/>
      <c r="G3" s="1"/>
      <c r="K3" s="49"/>
    </row>
    <row r="4" spans="1:11" x14ac:dyDescent="0.2">
      <c r="A4" s="1" t="s">
        <v>0</v>
      </c>
      <c r="C4" s="81"/>
      <c r="D4" s="81"/>
      <c r="E4" s="81"/>
      <c r="G4" s="1"/>
      <c r="I4" s="99" t="s">
        <v>1</v>
      </c>
      <c r="J4" s="99"/>
      <c r="K4" s="49"/>
    </row>
    <row r="5" spans="1:11" x14ac:dyDescent="0.2">
      <c r="A5" s="1" t="s">
        <v>124</v>
      </c>
      <c r="C5" s="81"/>
      <c r="D5" s="81"/>
      <c r="E5" s="81"/>
      <c r="G5" s="1"/>
      <c r="I5" s="2" t="s">
        <v>110</v>
      </c>
      <c r="J5" s="2"/>
      <c r="K5" s="49"/>
    </row>
    <row r="6" spans="1:11" x14ac:dyDescent="0.2">
      <c r="A6" s="1" t="s">
        <v>2</v>
      </c>
      <c r="C6" s="81"/>
      <c r="D6" s="81"/>
      <c r="E6" s="81"/>
      <c r="G6" s="1"/>
      <c r="I6" s="3"/>
      <c r="J6" s="3"/>
      <c r="K6" s="49"/>
    </row>
    <row r="7" spans="1:11" x14ac:dyDescent="0.2">
      <c r="A7" s="1" t="s">
        <v>148</v>
      </c>
      <c r="C7" s="81"/>
      <c r="D7" s="81"/>
      <c r="E7" s="81"/>
      <c r="G7" s="1"/>
      <c r="I7" s="3"/>
      <c r="J7" s="4" t="s">
        <v>111</v>
      </c>
      <c r="K7" s="49"/>
    </row>
    <row r="8" spans="1:11" x14ac:dyDescent="0.2">
      <c r="A8" s="1" t="s">
        <v>3</v>
      </c>
      <c r="C8" s="81"/>
      <c r="D8" s="81"/>
      <c r="E8" s="81"/>
      <c r="G8" s="1"/>
      <c r="I8" s="1" t="s">
        <v>4</v>
      </c>
      <c r="K8" s="49"/>
    </row>
    <row r="9" spans="1:11" x14ac:dyDescent="0.2">
      <c r="C9" s="81"/>
      <c r="D9" s="81"/>
      <c r="E9" s="81"/>
      <c r="G9" s="1"/>
      <c r="I9" s="5" t="s">
        <v>5</v>
      </c>
      <c r="J9" s="79"/>
      <c r="K9" s="49"/>
    </row>
    <row r="10" spans="1:11" x14ac:dyDescent="0.2">
      <c r="C10" s="81"/>
      <c r="D10" s="81"/>
      <c r="E10" s="81"/>
      <c r="G10" s="1"/>
      <c r="I10" s="5" t="s">
        <v>6</v>
      </c>
      <c r="J10" s="79"/>
      <c r="K10" s="49"/>
    </row>
    <row r="11" spans="1:11" x14ac:dyDescent="0.2">
      <c r="C11" s="81"/>
      <c r="D11" s="81"/>
      <c r="E11" s="81"/>
      <c r="G11" s="1"/>
      <c r="I11" s="5" t="s">
        <v>7</v>
      </c>
      <c r="J11" s="79"/>
      <c r="K11" s="49"/>
    </row>
    <row r="12" spans="1:11" x14ac:dyDescent="0.2">
      <c r="C12" s="81"/>
      <c r="D12" s="81"/>
      <c r="E12" s="81"/>
      <c r="G12" s="1"/>
      <c r="I12" s="5" t="s">
        <v>8</v>
      </c>
      <c r="J12" s="79" t="s">
        <v>128</v>
      </c>
      <c r="K12" s="49"/>
    </row>
    <row r="13" spans="1:11" x14ac:dyDescent="0.2">
      <c r="C13" s="81"/>
      <c r="D13" s="81"/>
      <c r="E13" s="81"/>
      <c r="G13" s="1"/>
      <c r="I13" s="100" t="s">
        <v>9</v>
      </c>
      <c r="J13" s="101"/>
      <c r="K13" s="49"/>
    </row>
    <row r="14" spans="1:11" x14ac:dyDescent="0.2">
      <c r="B14" s="102"/>
      <c r="C14" s="102"/>
      <c r="D14" s="102"/>
      <c r="E14" s="102"/>
      <c r="F14" s="102"/>
      <c r="G14" s="1"/>
      <c r="I14" s="90" t="s">
        <v>10</v>
      </c>
      <c r="J14" s="90"/>
      <c r="K14" s="49"/>
    </row>
    <row r="15" spans="1:11" ht="54" customHeight="1" x14ac:dyDescent="0.2">
      <c r="A15" s="6" t="s">
        <v>11</v>
      </c>
      <c r="B15" s="95" t="s">
        <v>112</v>
      </c>
      <c r="C15" s="95"/>
      <c r="D15" s="95"/>
      <c r="E15" s="95"/>
      <c r="F15" s="95"/>
      <c r="G15" s="95"/>
      <c r="H15" s="7"/>
      <c r="I15" s="5" t="s">
        <v>12</v>
      </c>
      <c r="J15" s="79">
        <v>41075533</v>
      </c>
      <c r="K15" s="49"/>
    </row>
    <row r="16" spans="1:11" ht="18.75" customHeight="1" x14ac:dyDescent="0.2">
      <c r="A16" s="6" t="s">
        <v>13</v>
      </c>
      <c r="B16" s="95" t="s">
        <v>114</v>
      </c>
      <c r="C16" s="95"/>
      <c r="D16" s="95"/>
      <c r="E16" s="95"/>
      <c r="F16" s="95"/>
      <c r="G16" s="3"/>
      <c r="H16" s="8"/>
      <c r="I16" s="5" t="s">
        <v>14</v>
      </c>
      <c r="J16" s="79">
        <v>150</v>
      </c>
      <c r="K16" s="49"/>
    </row>
    <row r="17" spans="1:11" ht="18.75" customHeight="1" x14ac:dyDescent="0.2">
      <c r="A17" s="6" t="s">
        <v>15</v>
      </c>
      <c r="B17" s="95" t="s">
        <v>115</v>
      </c>
      <c r="C17" s="95"/>
      <c r="D17" s="95"/>
      <c r="E17" s="95"/>
      <c r="F17" s="95"/>
      <c r="G17" s="95"/>
      <c r="H17" s="8"/>
      <c r="I17" s="5" t="s">
        <v>16</v>
      </c>
      <c r="J17" s="79">
        <v>5924785000</v>
      </c>
      <c r="K17" s="49"/>
    </row>
    <row r="18" spans="1:11" ht="18.75" customHeight="1" x14ac:dyDescent="0.2">
      <c r="A18" s="6" t="s">
        <v>17</v>
      </c>
      <c r="B18" s="95" t="s">
        <v>116</v>
      </c>
      <c r="C18" s="95"/>
      <c r="D18" s="95"/>
      <c r="E18" s="95"/>
      <c r="F18" s="95"/>
      <c r="G18" s="95"/>
      <c r="H18" s="96"/>
      <c r="I18" s="5" t="s">
        <v>18</v>
      </c>
      <c r="J18" s="79"/>
      <c r="K18" s="49"/>
    </row>
    <row r="19" spans="1:11" x14ac:dyDescent="0.2">
      <c r="A19" s="6" t="s">
        <v>19</v>
      </c>
      <c r="B19" s="95"/>
      <c r="C19" s="95"/>
      <c r="D19" s="95"/>
      <c r="E19" s="95"/>
      <c r="F19" s="95"/>
      <c r="G19" s="9"/>
      <c r="H19" s="7"/>
      <c r="I19" s="5" t="s">
        <v>20</v>
      </c>
      <c r="J19" s="79"/>
      <c r="K19" s="49"/>
    </row>
    <row r="20" spans="1:11" x14ac:dyDescent="0.2">
      <c r="A20" s="6" t="s">
        <v>21</v>
      </c>
      <c r="B20" s="95"/>
      <c r="C20" s="95"/>
      <c r="D20" s="95"/>
      <c r="E20" s="95"/>
      <c r="F20" s="95"/>
      <c r="G20" s="9"/>
      <c r="H20" s="10"/>
      <c r="I20" s="11" t="s">
        <v>22</v>
      </c>
      <c r="J20" s="79" t="s">
        <v>113</v>
      </c>
      <c r="K20" s="49"/>
    </row>
    <row r="21" spans="1:11" ht="18.75" customHeight="1" x14ac:dyDescent="0.2">
      <c r="A21" s="6" t="s">
        <v>23</v>
      </c>
      <c r="B21" s="95" t="s">
        <v>117</v>
      </c>
      <c r="C21" s="95"/>
      <c r="D21" s="95"/>
      <c r="E21" s="95"/>
      <c r="F21" s="95"/>
      <c r="G21" s="95" t="s">
        <v>24</v>
      </c>
      <c r="H21" s="97"/>
      <c r="I21" s="98"/>
      <c r="J21" s="80"/>
      <c r="K21" s="49"/>
    </row>
    <row r="22" spans="1:11" ht="18.75" customHeight="1" x14ac:dyDescent="0.2">
      <c r="A22" s="6" t="s">
        <v>25</v>
      </c>
      <c r="B22" s="95" t="s">
        <v>26</v>
      </c>
      <c r="C22" s="95"/>
      <c r="D22" s="95"/>
      <c r="E22" s="95"/>
      <c r="F22" s="95"/>
      <c r="G22" s="95" t="s">
        <v>27</v>
      </c>
      <c r="H22" s="97"/>
      <c r="I22" s="98"/>
      <c r="J22" s="12"/>
      <c r="K22" s="49"/>
    </row>
    <row r="23" spans="1:11" ht="37.5" x14ac:dyDescent="0.2">
      <c r="A23" s="6" t="s">
        <v>28</v>
      </c>
      <c r="B23" s="93">
        <v>19.5</v>
      </c>
      <c r="C23" s="93"/>
      <c r="D23" s="93"/>
      <c r="E23" s="93"/>
      <c r="F23" s="93"/>
      <c r="G23" s="9"/>
      <c r="H23" s="9"/>
      <c r="I23" s="9"/>
      <c r="J23" s="7"/>
      <c r="K23" s="49"/>
    </row>
    <row r="24" spans="1:11" ht="41.25" customHeight="1" x14ac:dyDescent="0.2">
      <c r="A24" s="6" t="s">
        <v>29</v>
      </c>
      <c r="B24" s="93" t="s">
        <v>118</v>
      </c>
      <c r="C24" s="93"/>
      <c r="D24" s="93"/>
      <c r="E24" s="93"/>
      <c r="F24" s="93"/>
      <c r="G24" s="93"/>
      <c r="H24" s="3"/>
      <c r="I24" s="3"/>
      <c r="J24" s="8"/>
      <c r="K24" s="49"/>
    </row>
    <row r="25" spans="1:11" ht="18.75" customHeight="1" x14ac:dyDescent="0.2">
      <c r="A25" s="6" t="s">
        <v>30</v>
      </c>
      <c r="B25" s="93" t="s">
        <v>125</v>
      </c>
      <c r="C25" s="93"/>
      <c r="D25" s="93"/>
      <c r="E25" s="93"/>
      <c r="F25" s="93"/>
      <c r="G25" s="9"/>
      <c r="H25" s="9"/>
      <c r="I25" s="9"/>
      <c r="J25" s="7"/>
      <c r="K25" s="49"/>
    </row>
    <row r="26" spans="1:11" ht="18.75" customHeight="1" x14ac:dyDescent="0.2">
      <c r="A26" s="6" t="s">
        <v>31</v>
      </c>
      <c r="B26" s="95" t="s">
        <v>119</v>
      </c>
      <c r="C26" s="95"/>
      <c r="D26" s="95"/>
      <c r="E26" s="95"/>
      <c r="F26" s="95"/>
      <c r="G26" s="95"/>
      <c r="H26" s="95"/>
      <c r="I26" s="95"/>
      <c r="J26" s="96"/>
      <c r="K26" s="49"/>
    </row>
    <row r="28" spans="1:11" x14ac:dyDescent="0.2">
      <c r="A28" s="87" t="s">
        <v>129</v>
      </c>
      <c r="B28" s="87"/>
      <c r="C28" s="87"/>
      <c r="D28" s="87"/>
      <c r="E28" s="87"/>
      <c r="F28" s="87"/>
    </row>
    <row r="29" spans="1:11" x14ac:dyDescent="0.2">
      <c r="A29" s="88" t="s">
        <v>130</v>
      </c>
      <c r="B29" s="88"/>
      <c r="C29" s="88"/>
      <c r="D29" s="88"/>
      <c r="E29" s="88"/>
      <c r="F29" s="88"/>
      <c r="G29" s="50"/>
    </row>
    <row r="30" spans="1:11" ht="36.75" customHeight="1" x14ac:dyDescent="0.2">
      <c r="A30" s="89" t="s">
        <v>164</v>
      </c>
      <c r="B30" s="89"/>
      <c r="C30" s="89"/>
      <c r="D30" s="89"/>
      <c r="E30" s="89"/>
      <c r="F30" s="89"/>
      <c r="G30" s="78" t="s">
        <v>120</v>
      </c>
    </row>
    <row r="31" spans="1:11" ht="36" customHeight="1" x14ac:dyDescent="0.2">
      <c r="A31" s="90" t="s">
        <v>32</v>
      </c>
      <c r="B31" s="91" t="s">
        <v>33</v>
      </c>
      <c r="C31" s="91" t="s">
        <v>144</v>
      </c>
      <c r="D31" s="92" t="s">
        <v>131</v>
      </c>
      <c r="E31" s="93"/>
      <c r="F31" s="94"/>
      <c r="G31" s="86" t="s">
        <v>34</v>
      </c>
    </row>
    <row r="32" spans="1:11" ht="61.5" customHeight="1" x14ac:dyDescent="0.2">
      <c r="A32" s="90"/>
      <c r="B32" s="91"/>
      <c r="C32" s="91"/>
      <c r="D32" s="80" t="s">
        <v>132</v>
      </c>
      <c r="E32" s="13" t="s">
        <v>133</v>
      </c>
      <c r="F32" s="13" t="s">
        <v>134</v>
      </c>
      <c r="G32" s="86"/>
    </row>
    <row r="33" spans="1:11" ht="18" customHeight="1" x14ac:dyDescent="0.2">
      <c r="A33" s="79">
        <v>1</v>
      </c>
      <c r="B33" s="80">
        <v>2</v>
      </c>
      <c r="C33" s="80">
        <v>3</v>
      </c>
      <c r="D33" s="80"/>
      <c r="E33" s="80">
        <v>5</v>
      </c>
      <c r="F33" s="80"/>
      <c r="G33" s="77">
        <v>10</v>
      </c>
    </row>
    <row r="34" spans="1:11" ht="18" customHeight="1" x14ac:dyDescent="0.2">
      <c r="A34" s="83" t="s">
        <v>35</v>
      </c>
      <c r="B34" s="83"/>
      <c r="C34" s="83"/>
      <c r="D34" s="83"/>
      <c r="E34" s="83"/>
      <c r="F34" s="83"/>
      <c r="G34" s="77"/>
    </row>
    <row r="35" spans="1:11" s="14" customFormat="1" ht="20.100000000000001" customHeight="1" x14ac:dyDescent="0.2">
      <c r="A35" s="83" t="s">
        <v>36</v>
      </c>
      <c r="B35" s="83"/>
      <c r="C35" s="83"/>
      <c r="D35" s="83"/>
      <c r="E35" s="83"/>
      <c r="F35" s="83"/>
      <c r="G35" s="83"/>
    </row>
    <row r="36" spans="1:11" s="14" customFormat="1" ht="98.25" customHeight="1" x14ac:dyDescent="0.2">
      <c r="A36" s="15" t="s">
        <v>37</v>
      </c>
      <c r="B36" s="16">
        <v>100</v>
      </c>
      <c r="C36" s="22">
        <v>4681362</v>
      </c>
      <c r="D36" s="22">
        <v>2331362</v>
      </c>
      <c r="E36" s="19">
        <v>2331362</v>
      </c>
      <c r="F36" s="45">
        <f>E36/D36*100</f>
        <v>100</v>
      </c>
      <c r="G36" s="51" t="s">
        <v>145</v>
      </c>
    </row>
    <row r="37" spans="1:11" s="14" customFormat="1" ht="37.5" x14ac:dyDescent="0.2">
      <c r="A37" s="15" t="s">
        <v>37</v>
      </c>
      <c r="B37" s="16">
        <v>110</v>
      </c>
      <c r="C37" s="22"/>
      <c r="D37" s="22"/>
      <c r="E37" s="45"/>
      <c r="F37" s="45"/>
      <c r="G37" s="29"/>
    </row>
    <row r="38" spans="1:11" s="14" customFormat="1" ht="66" customHeight="1" x14ac:dyDescent="0.2">
      <c r="A38" s="15" t="s">
        <v>38</v>
      </c>
      <c r="B38" s="16">
        <v>120</v>
      </c>
      <c r="C38" s="22">
        <v>3590270</v>
      </c>
      <c r="D38" s="22">
        <v>1584110</v>
      </c>
      <c r="E38" s="45">
        <v>1275809.8799999999</v>
      </c>
      <c r="F38" s="45">
        <f>E38/D38*100</f>
        <v>80.537960116406055</v>
      </c>
      <c r="G38" s="29" t="s">
        <v>107</v>
      </c>
    </row>
    <row r="39" spans="1:11" s="14" customFormat="1" ht="56.25" customHeight="1" x14ac:dyDescent="0.2">
      <c r="A39" s="20" t="s">
        <v>106</v>
      </c>
      <c r="B39" s="21">
        <v>121</v>
      </c>
      <c r="C39" s="18">
        <v>3590270</v>
      </c>
      <c r="D39" s="18">
        <v>1584110</v>
      </c>
      <c r="E39" s="19">
        <v>1275809.8799999999</v>
      </c>
      <c r="F39" s="45">
        <f>E39/D39*100</f>
        <v>80.537960116406055</v>
      </c>
      <c r="G39" s="77"/>
    </row>
    <row r="40" spans="1:11" s="14" customFormat="1" ht="20.25" customHeight="1" x14ac:dyDescent="0.2">
      <c r="A40" s="20" t="s">
        <v>39</v>
      </c>
      <c r="B40" s="21">
        <v>122</v>
      </c>
      <c r="C40" s="18">
        <f>SUM(E40:F40)</f>
        <v>0</v>
      </c>
      <c r="D40" s="18"/>
      <c r="E40" s="19"/>
      <c r="F40" s="45"/>
      <c r="G40" s="77"/>
    </row>
    <row r="41" spans="1:11" s="14" customFormat="1" x14ac:dyDescent="0.2">
      <c r="A41" s="20" t="s">
        <v>39</v>
      </c>
      <c r="B41" s="21">
        <v>123</v>
      </c>
      <c r="C41" s="18">
        <f>SUM(E41:F41)</f>
        <v>0</v>
      </c>
      <c r="D41" s="18"/>
      <c r="E41" s="19"/>
      <c r="F41" s="45"/>
      <c r="G41" s="77"/>
    </row>
    <row r="42" spans="1:11" ht="45.75" customHeight="1" x14ac:dyDescent="0.2">
      <c r="A42" s="15" t="s">
        <v>40</v>
      </c>
      <c r="B42" s="16">
        <v>130</v>
      </c>
      <c r="C42" s="22">
        <f>SUM(C43,C49,C50,C57,C58,C60,C61,C62)</f>
        <v>7153711</v>
      </c>
      <c r="D42" s="22">
        <f>SUM(D43,D49,D50,D57,D58,D60,D61,D62)</f>
        <v>3415518</v>
      </c>
      <c r="E42" s="22">
        <f>SUM(E43,E49,E50,E57,E58,E60,E61,E62)</f>
        <v>3107717.72</v>
      </c>
      <c r="F42" s="45">
        <f>E42/D42*100</f>
        <v>90.988181587683044</v>
      </c>
      <c r="G42" s="77"/>
    </row>
    <row r="43" spans="1:11" s="23" customFormat="1" ht="41.25" customHeight="1" x14ac:dyDescent="0.2">
      <c r="A43" s="15" t="s">
        <v>41</v>
      </c>
      <c r="B43" s="80">
        <v>140</v>
      </c>
      <c r="C43" s="22">
        <f>SUM(C44:C48)</f>
        <v>600250</v>
      </c>
      <c r="D43" s="22">
        <f>SUM(D44:D48)</f>
        <v>228641</v>
      </c>
      <c r="E43" s="22">
        <f>SUM(E44:E48)</f>
        <v>161854.37</v>
      </c>
      <c r="F43" s="45">
        <f t="shared" ref="F43:F71" si="0">E43/D43*100</f>
        <v>70.789740247812077</v>
      </c>
      <c r="G43" s="77"/>
    </row>
    <row r="44" spans="1:11" s="23" customFormat="1" ht="51" customHeight="1" x14ac:dyDescent="0.2">
      <c r="A44" s="20" t="s">
        <v>42</v>
      </c>
      <c r="B44" s="24">
        <v>141</v>
      </c>
      <c r="C44" s="18">
        <v>515750</v>
      </c>
      <c r="D44" s="60">
        <v>183555</v>
      </c>
      <c r="E44" s="19">
        <v>151062.37</v>
      </c>
      <c r="F44" s="45">
        <f t="shared" si="0"/>
        <v>82.298150418130803</v>
      </c>
      <c r="G44" s="26" t="s">
        <v>141</v>
      </c>
      <c r="J44" s="61"/>
      <c r="K44" s="61"/>
    </row>
    <row r="45" spans="1:11" s="23" customFormat="1" ht="91.5" customHeight="1" x14ac:dyDescent="0.2">
      <c r="A45" s="20" t="s">
        <v>43</v>
      </c>
      <c r="B45" s="24">
        <v>142</v>
      </c>
      <c r="C45" s="47">
        <v>6700</v>
      </c>
      <c r="D45" s="47">
        <v>6350</v>
      </c>
      <c r="E45" s="19">
        <v>6350</v>
      </c>
      <c r="F45" s="45"/>
      <c r="G45" s="29" t="s">
        <v>153</v>
      </c>
      <c r="J45" s="61"/>
      <c r="K45" s="61"/>
    </row>
    <row r="46" spans="1:11" s="23" customFormat="1" ht="46.5" customHeight="1" x14ac:dyDescent="0.2">
      <c r="A46" s="20" t="s">
        <v>44</v>
      </c>
      <c r="B46" s="24">
        <v>143</v>
      </c>
      <c r="C46" s="18">
        <v>36300</v>
      </c>
      <c r="D46" s="60">
        <v>8736</v>
      </c>
      <c r="E46" s="19">
        <v>4442</v>
      </c>
      <c r="F46" s="45">
        <f t="shared" si="0"/>
        <v>50.847069597069591</v>
      </c>
      <c r="G46" s="25" t="s">
        <v>140</v>
      </c>
      <c r="J46" s="62"/>
      <c r="K46" s="62"/>
    </row>
    <row r="47" spans="1:11" s="23" customFormat="1" ht="46.5" customHeight="1" x14ac:dyDescent="0.2">
      <c r="A47" s="20" t="s">
        <v>109</v>
      </c>
      <c r="B47" s="24">
        <v>144</v>
      </c>
      <c r="C47" s="18">
        <v>41500</v>
      </c>
      <c r="D47" s="18">
        <v>30000</v>
      </c>
      <c r="E47" s="19"/>
      <c r="F47" s="45">
        <f t="shared" si="0"/>
        <v>0</v>
      </c>
      <c r="G47" s="25"/>
      <c r="J47" s="61"/>
      <c r="K47" s="61"/>
    </row>
    <row r="48" spans="1:11" s="23" customFormat="1" ht="46.5" customHeight="1" x14ac:dyDescent="0.2">
      <c r="A48" s="20" t="s">
        <v>135</v>
      </c>
      <c r="B48" s="24">
        <v>145</v>
      </c>
      <c r="C48" s="18"/>
      <c r="D48" s="18"/>
      <c r="E48" s="19"/>
      <c r="F48" s="45"/>
      <c r="G48" s="25"/>
      <c r="J48" s="61"/>
      <c r="K48" s="61"/>
    </row>
    <row r="49" spans="1:7" s="23" customFormat="1" ht="55.5" customHeight="1" x14ac:dyDescent="0.2">
      <c r="A49" s="15" t="s">
        <v>45</v>
      </c>
      <c r="B49" s="80">
        <v>150</v>
      </c>
      <c r="C49" s="22">
        <v>156000</v>
      </c>
      <c r="D49" s="22">
        <v>141330</v>
      </c>
      <c r="E49" s="45">
        <v>141330</v>
      </c>
      <c r="F49" s="45">
        <f t="shared" si="0"/>
        <v>100</v>
      </c>
      <c r="G49" s="34" t="s">
        <v>149</v>
      </c>
    </row>
    <row r="50" spans="1:7" s="23" customFormat="1" ht="34.5" customHeight="1" x14ac:dyDescent="0.2">
      <c r="A50" s="15" t="s">
        <v>46</v>
      </c>
      <c r="B50" s="80">
        <v>160</v>
      </c>
      <c r="C50" s="22">
        <f>SUM(C51:C56)</f>
        <v>1065750</v>
      </c>
      <c r="D50" s="22">
        <f>SUM(D51:D56)</f>
        <v>429088</v>
      </c>
      <c r="E50" s="22">
        <f>SUM(E51:E56)</f>
        <v>397735.10000000009</v>
      </c>
      <c r="F50" s="45">
        <f t="shared" si="0"/>
        <v>92.693130546647794</v>
      </c>
      <c r="G50" s="77"/>
    </row>
    <row r="51" spans="1:7" s="23" customFormat="1" ht="36" customHeight="1" x14ac:dyDescent="0.2">
      <c r="A51" s="20" t="s">
        <v>47</v>
      </c>
      <c r="B51" s="24">
        <v>161</v>
      </c>
      <c r="C51" s="18">
        <v>540000</v>
      </c>
      <c r="D51" s="18">
        <v>301700</v>
      </c>
      <c r="E51" s="19">
        <v>297230.46000000002</v>
      </c>
      <c r="F51" s="45">
        <f t="shared" si="0"/>
        <v>98.518548226715282</v>
      </c>
      <c r="G51" s="77" t="s">
        <v>154</v>
      </c>
    </row>
    <row r="52" spans="1:7" s="23" customFormat="1" ht="40.5" customHeight="1" x14ac:dyDescent="0.2">
      <c r="A52" s="20" t="s">
        <v>48</v>
      </c>
      <c r="B52" s="24">
        <v>162</v>
      </c>
      <c r="C52" s="18">
        <v>34730</v>
      </c>
      <c r="D52" s="18">
        <v>10176</v>
      </c>
      <c r="E52" s="19">
        <v>10094.4</v>
      </c>
      <c r="F52" s="45">
        <f t="shared" si="0"/>
        <v>99.198113207547166</v>
      </c>
      <c r="G52" s="77" t="s">
        <v>155</v>
      </c>
    </row>
    <row r="53" spans="1:7" s="23" customFormat="1" ht="36.950000000000003" customHeight="1" x14ac:dyDescent="0.2">
      <c r="A53" s="20" t="s">
        <v>49</v>
      </c>
      <c r="B53" s="24">
        <v>163</v>
      </c>
      <c r="C53" s="18">
        <v>228000</v>
      </c>
      <c r="D53" s="18">
        <v>80976</v>
      </c>
      <c r="E53" s="19">
        <v>80343.72</v>
      </c>
      <c r="F53" s="45">
        <f t="shared" si="0"/>
        <v>99.219176052163604</v>
      </c>
      <c r="G53" s="52" t="s">
        <v>156</v>
      </c>
    </row>
    <row r="54" spans="1:7" s="23" customFormat="1" ht="20.100000000000001" customHeight="1" x14ac:dyDescent="0.2">
      <c r="A54" s="20" t="s">
        <v>50</v>
      </c>
      <c r="B54" s="24">
        <v>164</v>
      </c>
      <c r="C54" s="18">
        <v>99000</v>
      </c>
      <c r="D54" s="18">
        <v>26136</v>
      </c>
      <c r="E54" s="19">
        <v>0</v>
      </c>
      <c r="F54" s="45">
        <f t="shared" si="0"/>
        <v>0</v>
      </c>
      <c r="G54" s="77"/>
    </row>
    <row r="55" spans="1:7" s="23" customFormat="1" ht="53.45" customHeight="1" x14ac:dyDescent="0.2">
      <c r="A55" s="20" t="s">
        <v>51</v>
      </c>
      <c r="B55" s="24">
        <v>165</v>
      </c>
      <c r="C55" s="18">
        <v>48575</v>
      </c>
      <c r="D55" s="18">
        <v>10100</v>
      </c>
      <c r="E55" s="19">
        <v>10066.52</v>
      </c>
      <c r="F55" s="45">
        <f t="shared" si="0"/>
        <v>99.668514851485156</v>
      </c>
      <c r="G55" s="34" t="s">
        <v>157</v>
      </c>
    </row>
    <row r="56" spans="1:7" s="23" customFormat="1" ht="39.950000000000003" customHeight="1" x14ac:dyDescent="0.2">
      <c r="A56" s="20" t="s">
        <v>142</v>
      </c>
      <c r="B56" s="24">
        <v>166</v>
      </c>
      <c r="C56" s="18">
        <v>115445</v>
      </c>
      <c r="D56" s="18"/>
      <c r="E56" s="19"/>
      <c r="F56" s="45" t="e">
        <f t="shared" si="0"/>
        <v>#DIV/0!</v>
      </c>
      <c r="G56" s="34"/>
    </row>
    <row r="57" spans="1:7" s="23" customFormat="1" ht="60" customHeight="1" x14ac:dyDescent="0.2">
      <c r="A57" s="15" t="s">
        <v>52</v>
      </c>
      <c r="B57" s="80">
        <v>170</v>
      </c>
      <c r="C57" s="22">
        <v>3840369</v>
      </c>
      <c r="D57" s="22">
        <v>1884769</v>
      </c>
      <c r="E57" s="45">
        <v>1765813.8</v>
      </c>
      <c r="F57" s="45">
        <f t="shared" si="0"/>
        <v>93.688605871594874</v>
      </c>
      <c r="G57" s="29" t="s">
        <v>122</v>
      </c>
    </row>
    <row r="58" spans="1:7" s="23" customFormat="1" ht="20.100000000000001" customHeight="1" x14ac:dyDescent="0.2">
      <c r="A58" s="15" t="s">
        <v>53</v>
      </c>
      <c r="B58" s="80">
        <v>180</v>
      </c>
      <c r="C58" s="22">
        <v>803042</v>
      </c>
      <c r="D58" s="22">
        <v>387556</v>
      </c>
      <c r="E58" s="45">
        <v>360225.3</v>
      </c>
      <c r="F58" s="45">
        <f t="shared" si="0"/>
        <v>92.947935266129278</v>
      </c>
      <c r="G58" s="29" t="s">
        <v>123</v>
      </c>
    </row>
    <row r="59" spans="1:7" s="23" customFormat="1" ht="20.100000000000001" customHeight="1" x14ac:dyDescent="0.2">
      <c r="A59" s="15" t="s">
        <v>54</v>
      </c>
      <c r="B59" s="80">
        <v>190</v>
      </c>
      <c r="C59" s="18">
        <f>SUM(E59:F59)</f>
        <v>0</v>
      </c>
      <c r="D59" s="18"/>
      <c r="E59" s="19"/>
      <c r="F59" s="45"/>
      <c r="G59" s="29"/>
    </row>
    <row r="60" spans="1:7" s="23" customFormat="1" ht="195.75" customHeight="1" x14ac:dyDescent="0.2">
      <c r="A60" s="15" t="s">
        <v>55</v>
      </c>
      <c r="B60" s="80">
        <v>200</v>
      </c>
      <c r="C60" s="22">
        <v>145000</v>
      </c>
      <c r="D60" s="22">
        <v>72427</v>
      </c>
      <c r="E60" s="45">
        <v>49101.7</v>
      </c>
      <c r="F60" s="45">
        <f t="shared" si="0"/>
        <v>67.794745053640213</v>
      </c>
      <c r="G60" s="26" t="s">
        <v>162</v>
      </c>
    </row>
    <row r="61" spans="1:7" s="23" customFormat="1" ht="20.100000000000001" customHeight="1" x14ac:dyDescent="0.2">
      <c r="A61" s="15" t="s">
        <v>56</v>
      </c>
      <c r="B61" s="80">
        <v>210</v>
      </c>
      <c r="C61" s="22">
        <v>303300</v>
      </c>
      <c r="D61" s="22">
        <v>149595</v>
      </c>
      <c r="E61" s="45">
        <v>149594.20000000001</v>
      </c>
      <c r="F61" s="45">
        <f t="shared" si="0"/>
        <v>99.999465222768151</v>
      </c>
      <c r="G61" s="77"/>
    </row>
    <row r="62" spans="1:7" s="23" customFormat="1" ht="91.5" customHeight="1" x14ac:dyDescent="0.2">
      <c r="A62" s="15" t="s">
        <v>57</v>
      </c>
      <c r="B62" s="80">
        <v>220</v>
      </c>
      <c r="C62" s="22">
        <v>240000</v>
      </c>
      <c r="D62" s="22">
        <v>122112</v>
      </c>
      <c r="E62" s="45">
        <v>82063.25</v>
      </c>
      <c r="F62" s="45">
        <f t="shared" si="0"/>
        <v>67.203264216457029</v>
      </c>
      <c r="G62" s="54" t="s">
        <v>108</v>
      </c>
    </row>
    <row r="63" spans="1:7" ht="33" customHeight="1" x14ac:dyDescent="0.2">
      <c r="A63" s="15" t="s">
        <v>58</v>
      </c>
      <c r="B63" s="16">
        <v>230</v>
      </c>
      <c r="C63" s="22">
        <f>SUM(C64:C75,C76)</f>
        <v>1027139</v>
      </c>
      <c r="D63" s="22">
        <f>SUM(D64:D75,D76)</f>
        <v>461288</v>
      </c>
      <c r="E63" s="22">
        <f>SUM(E64:E75,E76)</f>
        <v>460394.1</v>
      </c>
      <c r="F63" s="45">
        <f t="shared" si="0"/>
        <v>99.80621650682437</v>
      </c>
      <c r="G63" s="77"/>
    </row>
    <row r="64" spans="1:7" ht="38.25" customHeight="1" x14ac:dyDescent="0.2">
      <c r="A64" s="20" t="s">
        <v>59</v>
      </c>
      <c r="B64" s="21">
        <v>231</v>
      </c>
      <c r="C64" s="18"/>
      <c r="D64" s="18"/>
      <c r="E64" s="19">
        <v>0</v>
      </c>
      <c r="F64" s="45" t="e">
        <f t="shared" si="0"/>
        <v>#DIV/0!</v>
      </c>
      <c r="G64" s="29"/>
    </row>
    <row r="65" spans="1:7" ht="42.75" customHeight="1" x14ac:dyDescent="0.2">
      <c r="A65" s="20" t="s">
        <v>60</v>
      </c>
      <c r="B65" s="21">
        <v>232</v>
      </c>
      <c r="C65" s="18">
        <v>6000</v>
      </c>
      <c r="D65" s="18"/>
      <c r="E65" s="19">
        <v>0</v>
      </c>
      <c r="F65" s="45"/>
      <c r="G65" s="29"/>
    </row>
    <row r="66" spans="1:7" ht="56.25" customHeight="1" x14ac:dyDescent="0.2">
      <c r="A66" s="20" t="s">
        <v>61</v>
      </c>
      <c r="B66" s="21">
        <v>233</v>
      </c>
      <c r="C66" s="18">
        <v>57700</v>
      </c>
      <c r="D66" s="18">
        <v>19500</v>
      </c>
      <c r="E66" s="19">
        <v>19500</v>
      </c>
      <c r="F66" s="45">
        <f t="shared" si="0"/>
        <v>100</v>
      </c>
      <c r="G66" s="29" t="s">
        <v>147</v>
      </c>
    </row>
    <row r="67" spans="1:7" s="23" customFormat="1" ht="20.100000000000001" customHeight="1" x14ac:dyDescent="0.2">
      <c r="A67" s="20" t="s">
        <v>62</v>
      </c>
      <c r="B67" s="21">
        <v>234</v>
      </c>
      <c r="C67" s="18"/>
      <c r="D67" s="18"/>
      <c r="E67" s="19">
        <v>0</v>
      </c>
      <c r="F67" s="45" t="e">
        <f t="shared" si="0"/>
        <v>#DIV/0!</v>
      </c>
      <c r="G67" s="29"/>
    </row>
    <row r="68" spans="1:7" s="23" customFormat="1" ht="29.25" customHeight="1" x14ac:dyDescent="0.2">
      <c r="A68" s="20" t="s">
        <v>63</v>
      </c>
      <c r="B68" s="21">
        <v>235</v>
      </c>
      <c r="C68" s="18">
        <v>21716</v>
      </c>
      <c r="D68" s="18">
        <v>8094</v>
      </c>
      <c r="E68" s="19">
        <v>8094</v>
      </c>
      <c r="F68" s="45">
        <f t="shared" si="0"/>
        <v>100</v>
      </c>
      <c r="G68" s="29" t="s">
        <v>163</v>
      </c>
    </row>
    <row r="69" spans="1:7" s="23" customFormat="1" ht="41.25" customHeight="1" x14ac:dyDescent="0.2">
      <c r="A69" s="20" t="s">
        <v>64</v>
      </c>
      <c r="B69" s="21">
        <v>236</v>
      </c>
      <c r="C69" s="18">
        <v>745048</v>
      </c>
      <c r="D69" s="18">
        <v>351462</v>
      </c>
      <c r="E69" s="19">
        <v>350860.7</v>
      </c>
      <c r="F69" s="45">
        <f t="shared" si="0"/>
        <v>99.828914647956253</v>
      </c>
      <c r="G69" s="29" t="s">
        <v>126</v>
      </c>
    </row>
    <row r="70" spans="1:7" s="23" customFormat="1" ht="41.25" customHeight="1" x14ac:dyDescent="0.2">
      <c r="A70" s="20" t="s">
        <v>65</v>
      </c>
      <c r="B70" s="21">
        <v>237</v>
      </c>
      <c r="C70" s="18">
        <v>163675</v>
      </c>
      <c r="D70" s="18">
        <v>77482</v>
      </c>
      <c r="E70" s="19">
        <v>77189.399999999994</v>
      </c>
      <c r="F70" s="45">
        <f t="shared" si="0"/>
        <v>99.622363903874444</v>
      </c>
      <c r="G70" s="29" t="s">
        <v>123</v>
      </c>
    </row>
    <row r="71" spans="1:7" s="23" customFormat="1" ht="47.25" customHeight="1" x14ac:dyDescent="0.2">
      <c r="A71" s="20" t="s">
        <v>66</v>
      </c>
      <c r="B71" s="21">
        <v>238</v>
      </c>
      <c r="C71" s="18">
        <v>33000</v>
      </c>
      <c r="D71" s="18">
        <v>4750</v>
      </c>
      <c r="E71" s="19">
        <v>4750</v>
      </c>
      <c r="F71" s="45">
        <f t="shared" si="0"/>
        <v>100</v>
      </c>
      <c r="G71" s="29" t="s">
        <v>165</v>
      </c>
    </row>
    <row r="72" spans="1:7" s="23" customFormat="1" ht="55.5" customHeight="1" x14ac:dyDescent="0.2">
      <c r="A72" s="20" t="s">
        <v>67</v>
      </c>
      <c r="B72" s="21">
        <v>239</v>
      </c>
      <c r="C72" s="18"/>
      <c r="D72" s="18"/>
      <c r="E72" s="19"/>
      <c r="F72" s="19"/>
      <c r="G72" s="77"/>
    </row>
    <row r="73" spans="1:7" s="23" customFormat="1" ht="20.25" customHeight="1" x14ac:dyDescent="0.2">
      <c r="A73" s="15" t="s">
        <v>68</v>
      </c>
      <c r="B73" s="16">
        <v>250</v>
      </c>
      <c r="C73" s="57"/>
      <c r="D73" s="57"/>
      <c r="E73" s="56"/>
      <c r="F73" s="56"/>
      <c r="G73" s="77"/>
    </row>
    <row r="74" spans="1:7" s="23" customFormat="1" ht="36.75" customHeight="1" x14ac:dyDescent="0.2">
      <c r="A74" s="15" t="s">
        <v>136</v>
      </c>
      <c r="B74" s="16">
        <v>260</v>
      </c>
      <c r="C74" s="18"/>
      <c r="D74" s="18"/>
      <c r="E74" s="19"/>
      <c r="F74" s="19"/>
      <c r="G74" s="77"/>
    </row>
    <row r="75" spans="1:7" s="23" customFormat="1" ht="37.5" customHeight="1" x14ac:dyDescent="0.2">
      <c r="A75" s="15" t="s">
        <v>69</v>
      </c>
      <c r="B75" s="16">
        <v>270</v>
      </c>
      <c r="C75" s="27"/>
      <c r="D75" s="27"/>
      <c r="E75" s="28"/>
      <c r="F75" s="28"/>
      <c r="G75" s="34"/>
    </row>
    <row r="76" spans="1:7" s="23" customFormat="1" ht="85.5" customHeight="1" x14ac:dyDescent="0.2">
      <c r="A76" s="15" t="s">
        <v>70</v>
      </c>
      <c r="B76" s="16">
        <v>280</v>
      </c>
      <c r="C76" s="18"/>
      <c r="D76" s="18"/>
      <c r="E76" s="19"/>
      <c r="F76" s="19"/>
      <c r="G76" s="29"/>
    </row>
    <row r="77" spans="1:7" s="23" customFormat="1" ht="57.75" customHeight="1" x14ac:dyDescent="0.2">
      <c r="A77" s="15" t="s">
        <v>71</v>
      </c>
      <c r="B77" s="16">
        <v>290</v>
      </c>
      <c r="C77" s="22"/>
      <c r="D77" s="22"/>
      <c r="E77" s="18"/>
      <c r="F77" s="19"/>
      <c r="G77" s="77"/>
    </row>
    <row r="78" spans="1:7" s="23" customFormat="1" ht="20.100000000000001" customHeight="1" x14ac:dyDescent="0.2">
      <c r="A78" s="20" t="s">
        <v>72</v>
      </c>
      <c r="B78" s="30">
        <v>291</v>
      </c>
      <c r="C78" s="18"/>
      <c r="D78" s="18"/>
      <c r="E78" s="19"/>
      <c r="F78" s="19"/>
      <c r="G78" s="77"/>
    </row>
    <row r="79" spans="1:7" s="23" customFormat="1" ht="20.100000000000001" customHeight="1" x14ac:dyDescent="0.2">
      <c r="A79" s="20" t="s">
        <v>73</v>
      </c>
      <c r="B79" s="30">
        <v>292</v>
      </c>
      <c r="C79" s="18">
        <f>SUM(E79:F79)</f>
        <v>0</v>
      </c>
      <c r="D79" s="18"/>
      <c r="E79" s="17"/>
      <c r="F79" s="19"/>
      <c r="G79" s="77"/>
    </row>
    <row r="80" spans="1:7" s="23" customFormat="1" ht="83.25" customHeight="1" x14ac:dyDescent="0.2">
      <c r="A80" s="15" t="s">
        <v>74</v>
      </c>
      <c r="B80" s="79">
        <v>300</v>
      </c>
      <c r="C80" s="22"/>
      <c r="D80" s="22"/>
      <c r="E80" s="64"/>
      <c r="F80" s="19"/>
      <c r="G80" s="29"/>
    </row>
    <row r="81" spans="1:7" s="23" customFormat="1" ht="20.100000000000001" customHeight="1" x14ac:dyDescent="0.2">
      <c r="A81" s="83" t="s">
        <v>75</v>
      </c>
      <c r="B81" s="83"/>
      <c r="C81" s="83"/>
      <c r="D81" s="83"/>
      <c r="E81" s="83"/>
      <c r="F81" s="83"/>
      <c r="G81" s="77"/>
    </row>
    <row r="82" spans="1:7" s="23" customFormat="1" ht="20.100000000000001" customHeight="1" x14ac:dyDescent="0.2">
      <c r="A82" s="15" t="s">
        <v>76</v>
      </c>
      <c r="B82" s="79">
        <v>400</v>
      </c>
      <c r="C82" s="60">
        <f>C43+C49+C50</f>
        <v>1822000</v>
      </c>
      <c r="D82" s="60">
        <f>D43+D49+D50</f>
        <v>799059</v>
      </c>
      <c r="E82" s="19">
        <f>E43+E49+E50</f>
        <v>700919.47000000009</v>
      </c>
      <c r="F82" s="45">
        <f t="shared" ref="F82:F87" si="1">E82/D82*100</f>
        <v>87.718112179451097</v>
      </c>
      <c r="G82" s="77"/>
    </row>
    <row r="83" spans="1:7" s="23" customFormat="1" ht="20.100000000000001" customHeight="1" x14ac:dyDescent="0.2">
      <c r="A83" s="15" t="s">
        <v>52</v>
      </c>
      <c r="B83" s="79">
        <v>410</v>
      </c>
      <c r="C83" s="60">
        <f t="shared" ref="C83:E84" si="2">C57+C69</f>
        <v>4585417</v>
      </c>
      <c r="D83" s="60">
        <f t="shared" si="2"/>
        <v>2236231</v>
      </c>
      <c r="E83" s="19">
        <f t="shared" si="2"/>
        <v>2116674.5</v>
      </c>
      <c r="F83" s="45">
        <f t="shared" si="1"/>
        <v>94.653660556534632</v>
      </c>
      <c r="G83" s="77"/>
    </row>
    <row r="84" spans="1:7" s="23" customFormat="1" ht="20.100000000000001" customHeight="1" x14ac:dyDescent="0.2">
      <c r="A84" s="15" t="s">
        <v>53</v>
      </c>
      <c r="B84" s="79">
        <v>420</v>
      </c>
      <c r="C84" s="60">
        <f t="shared" si="2"/>
        <v>966717</v>
      </c>
      <c r="D84" s="60">
        <f t="shared" si="2"/>
        <v>465038</v>
      </c>
      <c r="E84" s="19">
        <f t="shared" si="2"/>
        <v>437414.69999999995</v>
      </c>
      <c r="F84" s="45">
        <f t="shared" si="1"/>
        <v>94.059990796451032</v>
      </c>
      <c r="G84" s="77"/>
    </row>
    <row r="85" spans="1:7" s="23" customFormat="1" ht="20.100000000000001" customHeight="1" x14ac:dyDescent="0.2">
      <c r="A85" s="15" t="s">
        <v>56</v>
      </c>
      <c r="B85" s="79">
        <v>430</v>
      </c>
      <c r="C85" s="65">
        <f>C73+C61</f>
        <v>303300</v>
      </c>
      <c r="D85" s="65">
        <f>D73+D61</f>
        <v>149595</v>
      </c>
      <c r="E85" s="66">
        <f>E73+E61</f>
        <v>149594.20000000001</v>
      </c>
      <c r="F85" s="45">
        <f t="shared" si="1"/>
        <v>99.999465222768151</v>
      </c>
      <c r="G85" s="77"/>
    </row>
    <row r="86" spans="1:7" s="23" customFormat="1" ht="20.100000000000001" customHeight="1" x14ac:dyDescent="0.2">
      <c r="A86" s="15" t="s">
        <v>77</v>
      </c>
      <c r="B86" s="79">
        <v>440</v>
      </c>
      <c r="C86" s="60">
        <f>C50+C60+C62+C63+C80-C69-C70-C73-C50</f>
        <v>503416</v>
      </c>
      <c r="D86" s="60">
        <f>D50+D60+D62+D63+D80-D69-D70-D73-D50</f>
        <v>226883</v>
      </c>
      <c r="E86" s="19">
        <f>E50+E60+E62+E63+E80-E69-E70-E73-E50</f>
        <v>163508.94999999984</v>
      </c>
      <c r="F86" s="45">
        <f t="shared" si="1"/>
        <v>72.067519382236583</v>
      </c>
      <c r="G86" s="77"/>
    </row>
    <row r="87" spans="1:7" s="23" customFormat="1" ht="20.100000000000001" customHeight="1" x14ac:dyDescent="0.2">
      <c r="A87" s="15" t="s">
        <v>78</v>
      </c>
      <c r="B87" s="79">
        <v>450</v>
      </c>
      <c r="C87" s="67">
        <f>SUM(C82:C86)</f>
        <v>8180850</v>
      </c>
      <c r="D87" s="67">
        <f>SUM(D82:D86)</f>
        <v>3876806</v>
      </c>
      <c r="E87" s="45">
        <f>SUM(E82:E86)</f>
        <v>3568111.82</v>
      </c>
      <c r="F87" s="45">
        <f t="shared" si="1"/>
        <v>92.037409661458426</v>
      </c>
      <c r="G87" s="77"/>
    </row>
    <row r="88" spans="1:7" s="23" customFormat="1" ht="20.100000000000001" customHeight="1" x14ac:dyDescent="0.2">
      <c r="A88" s="83" t="s">
        <v>79</v>
      </c>
      <c r="B88" s="83"/>
      <c r="C88" s="83"/>
      <c r="D88" s="83"/>
      <c r="E88" s="83"/>
      <c r="F88" s="83"/>
      <c r="G88" s="77"/>
    </row>
    <row r="89" spans="1:7" s="23" customFormat="1" ht="20.100000000000001" customHeight="1" x14ac:dyDescent="0.2">
      <c r="A89" s="15" t="s">
        <v>80</v>
      </c>
      <c r="B89" s="79">
        <v>500</v>
      </c>
      <c r="C89" s="22"/>
      <c r="D89" s="22"/>
      <c r="E89" s="22"/>
      <c r="F89" s="18"/>
      <c r="G89" s="77"/>
    </row>
    <row r="90" spans="1:7" s="23" customFormat="1" ht="78" customHeight="1" x14ac:dyDescent="0.2">
      <c r="A90" s="15" t="s">
        <v>81</v>
      </c>
      <c r="B90" s="30">
        <v>501</v>
      </c>
      <c r="C90" s="22"/>
      <c r="D90" s="22"/>
      <c r="E90" s="22"/>
      <c r="F90" s="45"/>
      <c r="G90" s="77"/>
    </row>
    <row r="91" spans="1:7" s="23" customFormat="1" ht="52.5" customHeight="1" x14ac:dyDescent="0.2">
      <c r="A91" s="76" t="s">
        <v>82</v>
      </c>
      <c r="B91" s="31">
        <v>510</v>
      </c>
      <c r="C91" s="22">
        <v>76000</v>
      </c>
      <c r="D91" s="22">
        <v>76000</v>
      </c>
      <c r="E91" s="22">
        <v>76000</v>
      </c>
      <c r="F91" s="45"/>
      <c r="G91" s="77" t="s">
        <v>161</v>
      </c>
    </row>
    <row r="92" spans="1:7" s="23" customFormat="1" ht="20.100000000000001" customHeight="1" x14ac:dyDescent="0.2">
      <c r="A92" s="15" t="s">
        <v>83</v>
      </c>
      <c r="B92" s="32">
        <v>511</v>
      </c>
      <c r="C92" s="19">
        <f>SUM(E92:F92)</f>
        <v>0</v>
      </c>
      <c r="D92" s="19"/>
      <c r="E92" s="19"/>
      <c r="F92" s="19"/>
      <c r="G92" s="77"/>
    </row>
    <row r="93" spans="1:7" s="23" customFormat="1" ht="56.25" customHeight="1" x14ac:dyDescent="0.2">
      <c r="A93" s="15" t="s">
        <v>84</v>
      </c>
      <c r="B93" s="33">
        <v>512</v>
      </c>
      <c r="C93" s="19">
        <f>SUM(E93:F93)</f>
        <v>76000</v>
      </c>
      <c r="D93" s="19">
        <v>76000</v>
      </c>
      <c r="E93" s="19">
        <v>76000</v>
      </c>
      <c r="F93" s="19"/>
      <c r="G93" s="29"/>
    </row>
    <row r="94" spans="1:7" s="23" customFormat="1" ht="48" customHeight="1" x14ac:dyDescent="0.2">
      <c r="A94" s="15" t="s">
        <v>85</v>
      </c>
      <c r="B94" s="32">
        <v>513</v>
      </c>
      <c r="C94" s="19">
        <f>SUM(E94:F94)</f>
        <v>0</v>
      </c>
      <c r="D94" s="19"/>
      <c r="E94" s="19"/>
      <c r="F94" s="19"/>
      <c r="G94" s="34"/>
    </row>
    <row r="95" spans="1:7" s="23" customFormat="1" ht="36.75" customHeight="1" x14ac:dyDescent="0.2">
      <c r="A95" s="15" t="s">
        <v>86</v>
      </c>
      <c r="B95" s="33">
        <v>514</v>
      </c>
      <c r="C95" s="19"/>
      <c r="D95" s="19"/>
      <c r="E95" s="19"/>
      <c r="F95" s="19"/>
      <c r="G95" s="29"/>
    </row>
    <row r="96" spans="1:7" s="23" customFormat="1" ht="64.5" customHeight="1" x14ac:dyDescent="0.2">
      <c r="A96" s="15" t="s">
        <v>87</v>
      </c>
      <c r="B96" s="32">
        <v>515</v>
      </c>
      <c r="C96" s="19">
        <f>SUM(E96:F96)</f>
        <v>0</v>
      </c>
      <c r="D96" s="19"/>
      <c r="E96" s="19"/>
      <c r="F96" s="19"/>
      <c r="G96" s="29"/>
    </row>
    <row r="97" spans="1:7" s="23" customFormat="1" ht="20.100000000000001" customHeight="1" x14ac:dyDescent="0.2">
      <c r="A97" s="15" t="s">
        <v>88</v>
      </c>
      <c r="B97" s="35">
        <v>516</v>
      </c>
      <c r="C97" s="19"/>
      <c r="D97" s="19"/>
      <c r="E97" s="19"/>
      <c r="F97" s="19"/>
      <c r="G97" s="77"/>
    </row>
    <row r="98" spans="1:7" s="23" customFormat="1" ht="20.100000000000001" customHeight="1" x14ac:dyDescent="0.2">
      <c r="A98" s="83" t="s">
        <v>89</v>
      </c>
      <c r="B98" s="83"/>
      <c r="C98" s="83"/>
      <c r="D98" s="83"/>
      <c r="E98" s="83"/>
      <c r="F98" s="83"/>
      <c r="G98" s="77"/>
    </row>
    <row r="99" spans="1:7" s="23" customFormat="1" ht="34.5" customHeight="1" x14ac:dyDescent="0.2">
      <c r="A99" s="15" t="s">
        <v>90</v>
      </c>
      <c r="B99" s="36">
        <v>600</v>
      </c>
      <c r="C99" s="18"/>
      <c r="D99" s="18"/>
      <c r="E99" s="18"/>
      <c r="F99" s="18"/>
      <c r="G99" s="77"/>
    </row>
    <row r="100" spans="1:7" s="23" customFormat="1" ht="20.100000000000001" customHeight="1" x14ac:dyDescent="0.2">
      <c r="A100" s="20" t="s">
        <v>91</v>
      </c>
      <c r="B100" s="35">
        <v>601</v>
      </c>
      <c r="C100" s="19">
        <f>SUM(E100:F100)</f>
        <v>0</v>
      </c>
      <c r="D100" s="19"/>
      <c r="E100" s="19"/>
      <c r="F100" s="19"/>
      <c r="G100" s="77"/>
    </row>
    <row r="101" spans="1:7" s="23" customFormat="1" ht="20.100000000000001" customHeight="1" x14ac:dyDescent="0.2">
      <c r="A101" s="20" t="s">
        <v>92</v>
      </c>
      <c r="B101" s="35">
        <v>602</v>
      </c>
      <c r="C101" s="19">
        <f>SUM(E101:F101)</f>
        <v>0</v>
      </c>
      <c r="D101" s="19"/>
      <c r="E101" s="19"/>
      <c r="F101" s="19"/>
      <c r="G101" s="77"/>
    </row>
    <row r="102" spans="1:7" s="23" customFormat="1" ht="20.100000000000001" customHeight="1" x14ac:dyDescent="0.2">
      <c r="A102" s="20" t="s">
        <v>93</v>
      </c>
      <c r="B102" s="35">
        <v>603</v>
      </c>
      <c r="C102" s="19">
        <f>SUM(E102:F102)</f>
        <v>0</v>
      </c>
      <c r="D102" s="19"/>
      <c r="E102" s="19"/>
      <c r="F102" s="19"/>
      <c r="G102" s="77"/>
    </row>
    <row r="103" spans="1:7" s="23" customFormat="1" ht="20.100000000000001" customHeight="1" x14ac:dyDescent="0.2">
      <c r="A103" s="15" t="s">
        <v>94</v>
      </c>
      <c r="B103" s="36">
        <v>610</v>
      </c>
      <c r="C103" s="45">
        <f>SUM(E103:F103)</f>
        <v>0</v>
      </c>
      <c r="D103" s="45"/>
      <c r="E103" s="19"/>
      <c r="F103" s="19"/>
      <c r="G103" s="77"/>
    </row>
    <row r="104" spans="1:7" s="23" customFormat="1" ht="39.75" customHeight="1" x14ac:dyDescent="0.2">
      <c r="A104" s="15" t="s">
        <v>95</v>
      </c>
      <c r="B104" s="36">
        <v>620</v>
      </c>
      <c r="C104" s="22"/>
      <c r="D104" s="22"/>
      <c r="E104" s="18"/>
      <c r="F104" s="18"/>
      <c r="G104" s="77"/>
    </row>
    <row r="105" spans="1:7" s="23" customFormat="1" ht="20.100000000000001" customHeight="1" x14ac:dyDescent="0.2">
      <c r="A105" s="20" t="s">
        <v>91</v>
      </c>
      <c r="B105" s="35">
        <v>621</v>
      </c>
      <c r="C105" s="19">
        <f>SUM(E105:F105)</f>
        <v>0</v>
      </c>
      <c r="D105" s="19"/>
      <c r="E105" s="19"/>
      <c r="F105" s="19"/>
      <c r="G105" s="77"/>
    </row>
    <row r="106" spans="1:7" s="23" customFormat="1" ht="20.100000000000001" customHeight="1" x14ac:dyDescent="0.2">
      <c r="A106" s="20" t="s">
        <v>92</v>
      </c>
      <c r="B106" s="35">
        <v>622</v>
      </c>
      <c r="C106" s="19">
        <f>SUM(E106:F106)</f>
        <v>0</v>
      </c>
      <c r="D106" s="19"/>
      <c r="E106" s="19"/>
      <c r="F106" s="19"/>
      <c r="G106" s="77"/>
    </row>
    <row r="107" spans="1:7" s="23" customFormat="1" ht="20.100000000000001" customHeight="1" x14ac:dyDescent="0.2">
      <c r="A107" s="20" t="s">
        <v>93</v>
      </c>
      <c r="B107" s="35">
        <v>623</v>
      </c>
      <c r="C107" s="19">
        <f>SUM(E107:F107)</f>
        <v>0</v>
      </c>
      <c r="D107" s="19"/>
      <c r="E107" s="19"/>
      <c r="F107" s="19"/>
      <c r="G107" s="77"/>
    </row>
    <row r="108" spans="1:7" s="23" customFormat="1" ht="20.100000000000001" customHeight="1" x14ac:dyDescent="0.2">
      <c r="A108" s="15" t="s">
        <v>57</v>
      </c>
      <c r="B108" s="36">
        <v>630</v>
      </c>
      <c r="C108" s="19">
        <f>SUM(E108:F108)</f>
        <v>0</v>
      </c>
      <c r="D108" s="19"/>
      <c r="E108" s="19"/>
      <c r="F108" s="19"/>
      <c r="G108" s="77"/>
    </row>
    <row r="109" spans="1:7" ht="20.100000000000001" customHeight="1" x14ac:dyDescent="0.2">
      <c r="A109" s="76" t="s">
        <v>96</v>
      </c>
      <c r="B109" s="37">
        <v>700</v>
      </c>
      <c r="C109" s="38">
        <f>C36+C37+C103+C39+C77+C89+C99</f>
        <v>8271632</v>
      </c>
      <c r="D109" s="38">
        <f>D36+D37+D103+D39+D77+D89+D99</f>
        <v>3915472</v>
      </c>
      <c r="E109" s="38">
        <f>E36+E37+E103+E39+E77+E89+E99</f>
        <v>3607171.88</v>
      </c>
      <c r="F109" s="38"/>
      <c r="G109" s="77"/>
    </row>
    <row r="110" spans="1:7" ht="20.100000000000001" customHeight="1" x14ac:dyDescent="0.2">
      <c r="A110" s="76" t="s">
        <v>97</v>
      </c>
      <c r="B110" s="37">
        <v>800</v>
      </c>
      <c r="C110" s="38">
        <f>C42+C63+C80+C91+C104+C108</f>
        <v>8256850</v>
      </c>
      <c r="D110" s="38">
        <f>D42+D63+D80+D91+D104+D108</f>
        <v>3952806</v>
      </c>
      <c r="E110" s="38">
        <f>E42+E63+E80+E91+E104+E108</f>
        <v>3644111.8200000003</v>
      </c>
      <c r="F110" s="38"/>
      <c r="G110" s="77"/>
    </row>
    <row r="111" spans="1:7" ht="46.5" customHeight="1" x14ac:dyDescent="0.2">
      <c r="A111" s="15" t="s">
        <v>98</v>
      </c>
      <c r="B111" s="16">
        <v>850</v>
      </c>
      <c r="C111" s="18">
        <f>C109-C110</f>
        <v>14782</v>
      </c>
      <c r="D111" s="39">
        <f>D109-D110</f>
        <v>-37334</v>
      </c>
      <c r="E111" s="39">
        <f>E109-E110</f>
        <v>-36939.94000000041</v>
      </c>
      <c r="F111" s="39"/>
      <c r="G111" s="77"/>
    </row>
    <row r="112" spans="1:7" ht="19.5" customHeight="1" x14ac:dyDescent="0.2">
      <c r="A112" s="83" t="s">
        <v>99</v>
      </c>
      <c r="B112" s="83"/>
      <c r="C112" s="40"/>
      <c r="D112" s="40" t="s">
        <v>143</v>
      </c>
      <c r="E112" s="40" t="s">
        <v>158</v>
      </c>
      <c r="F112" s="40"/>
      <c r="G112" s="77"/>
    </row>
    <row r="113" spans="1:7" ht="19.5" customHeight="1" x14ac:dyDescent="0.2">
      <c r="A113" s="15" t="s">
        <v>100</v>
      </c>
      <c r="B113" s="16">
        <v>900</v>
      </c>
      <c r="C113" s="17"/>
      <c r="D113" s="68">
        <v>20</v>
      </c>
      <c r="E113" s="48">
        <v>19.5</v>
      </c>
      <c r="F113" s="48"/>
      <c r="G113" s="77"/>
    </row>
    <row r="114" spans="1:7" ht="19.5" customHeight="1" x14ac:dyDescent="0.2">
      <c r="A114" s="15" t="s">
        <v>101</v>
      </c>
      <c r="B114" s="16">
        <v>910</v>
      </c>
      <c r="C114" s="17"/>
      <c r="D114" s="17">
        <v>4646595</v>
      </c>
      <c r="E114" s="19">
        <v>4795871.3</v>
      </c>
      <c r="F114" s="19"/>
      <c r="G114" s="77"/>
    </row>
    <row r="115" spans="1:7" ht="19.5" customHeight="1" x14ac:dyDescent="0.2">
      <c r="A115" s="15" t="s">
        <v>102</v>
      </c>
      <c r="B115" s="16">
        <v>920</v>
      </c>
      <c r="C115" s="17"/>
      <c r="D115" s="17"/>
      <c r="E115" s="17"/>
      <c r="F115" s="17"/>
      <c r="G115" s="77"/>
    </row>
    <row r="116" spans="1:7" ht="42" customHeight="1" x14ac:dyDescent="0.2">
      <c r="A116" s="15" t="s">
        <v>103</v>
      </c>
      <c r="B116" s="16">
        <v>930</v>
      </c>
      <c r="C116" s="17"/>
      <c r="D116" s="17"/>
      <c r="E116" s="17"/>
      <c r="F116" s="17"/>
      <c r="G116" s="77"/>
    </row>
    <row r="117" spans="1:7" ht="19.5" customHeight="1" x14ac:dyDescent="0.2">
      <c r="A117" s="82"/>
      <c r="B117" s="41"/>
      <c r="C117" s="42"/>
      <c r="D117" s="42"/>
      <c r="E117" s="42"/>
      <c r="F117" s="42"/>
    </row>
    <row r="118" spans="1:7" ht="16.5" customHeight="1" x14ac:dyDescent="0.2">
      <c r="A118" s="82"/>
      <c r="C118" s="43"/>
      <c r="D118" s="43"/>
      <c r="E118" s="43"/>
      <c r="F118" s="43"/>
    </row>
    <row r="119" spans="1:7" ht="20.100000000000001" customHeight="1" x14ac:dyDescent="0.2">
      <c r="A119" s="46" t="s">
        <v>127</v>
      </c>
      <c r="B119" s="41"/>
      <c r="C119" s="58"/>
      <c r="D119" s="58"/>
      <c r="E119" s="84" t="s">
        <v>121</v>
      </c>
      <c r="F119" s="84"/>
    </row>
    <row r="120" spans="1:7" s="23" customFormat="1" ht="20.100000000000001" customHeight="1" x14ac:dyDescent="0.2">
      <c r="A120" s="59" t="s">
        <v>104</v>
      </c>
      <c r="B120" s="1"/>
      <c r="C120" s="59"/>
      <c r="D120" s="59"/>
      <c r="E120" s="85" t="s">
        <v>105</v>
      </c>
      <c r="F120" s="85"/>
      <c r="G120" s="53"/>
    </row>
    <row r="121" spans="1:7" ht="20.100000000000001" customHeight="1" x14ac:dyDescent="0.2">
      <c r="A121" s="82"/>
      <c r="C121" s="43"/>
      <c r="D121" s="43"/>
      <c r="E121" s="43"/>
      <c r="F121" s="43"/>
    </row>
    <row r="122" spans="1:7" x14ac:dyDescent="0.2">
      <c r="A122" s="82"/>
      <c r="C122" s="43"/>
      <c r="D122" s="43"/>
      <c r="E122" s="43"/>
      <c r="F122" s="43"/>
    </row>
    <row r="123" spans="1:7" x14ac:dyDescent="0.2">
      <c r="A123" s="82"/>
      <c r="C123" s="43"/>
      <c r="D123" s="43"/>
      <c r="E123" s="43"/>
      <c r="F123" s="43"/>
    </row>
    <row r="124" spans="1:7" x14ac:dyDescent="0.2">
      <c r="A124" s="82"/>
      <c r="C124" s="43"/>
      <c r="D124" s="43"/>
      <c r="E124" s="43"/>
      <c r="F124" s="43"/>
    </row>
    <row r="125" spans="1:7" x14ac:dyDescent="0.2">
      <c r="A125" s="82"/>
      <c r="C125" s="43"/>
      <c r="D125" s="43"/>
      <c r="E125" s="43"/>
      <c r="F125" s="43"/>
    </row>
    <row r="126" spans="1:7" x14ac:dyDescent="0.2">
      <c r="A126" s="82"/>
      <c r="C126" s="43"/>
      <c r="D126" s="43"/>
      <c r="E126" s="43"/>
      <c r="F126" s="43"/>
    </row>
    <row r="127" spans="1:7" x14ac:dyDescent="0.2">
      <c r="A127" s="82"/>
      <c r="C127" s="43"/>
      <c r="D127" s="43"/>
      <c r="E127" s="43"/>
      <c r="F127" s="43"/>
    </row>
    <row r="128" spans="1:7" x14ac:dyDescent="0.2">
      <c r="A128" s="82"/>
      <c r="C128" s="43"/>
      <c r="D128" s="43"/>
      <c r="E128" s="43"/>
      <c r="F128" s="43"/>
    </row>
    <row r="129" spans="1:6" x14ac:dyDescent="0.2">
      <c r="A129" s="82"/>
      <c r="C129" s="43"/>
      <c r="D129" s="43"/>
      <c r="E129" s="43"/>
      <c r="F129" s="43"/>
    </row>
    <row r="130" spans="1:6" x14ac:dyDescent="0.2">
      <c r="A130" s="82"/>
      <c r="C130" s="43"/>
      <c r="D130" s="43"/>
      <c r="E130" s="43"/>
      <c r="F130" s="43"/>
    </row>
    <row r="131" spans="1:6" x14ac:dyDescent="0.2">
      <c r="A131" s="82"/>
      <c r="C131" s="43"/>
      <c r="D131" s="43"/>
      <c r="E131" s="43"/>
      <c r="F131" s="43"/>
    </row>
    <row r="132" spans="1:6" x14ac:dyDescent="0.2">
      <c r="A132" s="82"/>
      <c r="C132" s="43"/>
      <c r="D132" s="43"/>
      <c r="E132" s="43"/>
      <c r="F132" s="43"/>
    </row>
    <row r="133" spans="1:6" x14ac:dyDescent="0.2">
      <c r="A133" s="82"/>
      <c r="C133" s="43"/>
      <c r="D133" s="43"/>
      <c r="E133" s="43"/>
      <c r="F133" s="43"/>
    </row>
    <row r="134" spans="1:6" x14ac:dyDescent="0.2">
      <c r="A134" s="82"/>
      <c r="C134" s="43"/>
      <c r="D134" s="43"/>
      <c r="E134" s="43"/>
      <c r="F134" s="43"/>
    </row>
    <row r="135" spans="1:6" x14ac:dyDescent="0.2">
      <c r="A135" s="82"/>
      <c r="C135" s="43"/>
      <c r="D135" s="43"/>
      <c r="E135" s="43"/>
      <c r="F135" s="43"/>
    </row>
    <row r="136" spans="1:6" x14ac:dyDescent="0.2">
      <c r="A136" s="82"/>
      <c r="C136" s="43"/>
      <c r="D136" s="43"/>
      <c r="E136" s="43"/>
      <c r="F136" s="43"/>
    </row>
    <row r="137" spans="1:6" x14ac:dyDescent="0.2">
      <c r="A137" s="82"/>
      <c r="C137" s="43"/>
      <c r="D137" s="43"/>
      <c r="E137" s="43"/>
      <c r="F137" s="43"/>
    </row>
    <row r="138" spans="1:6" x14ac:dyDescent="0.2">
      <c r="A138" s="82"/>
      <c r="C138" s="43"/>
      <c r="D138" s="43"/>
      <c r="E138" s="43"/>
      <c r="F138" s="43"/>
    </row>
    <row r="139" spans="1:6" x14ac:dyDescent="0.2">
      <c r="A139" s="82"/>
      <c r="C139" s="43"/>
      <c r="D139" s="43"/>
      <c r="E139" s="43"/>
      <c r="F139" s="43"/>
    </row>
    <row r="140" spans="1:6" x14ac:dyDescent="0.2">
      <c r="A140" s="82"/>
      <c r="C140" s="43"/>
      <c r="D140" s="43"/>
      <c r="E140" s="43"/>
      <c r="F140" s="43"/>
    </row>
    <row r="141" spans="1:6" x14ac:dyDescent="0.2">
      <c r="A141" s="82"/>
      <c r="C141" s="43"/>
      <c r="D141" s="43"/>
      <c r="E141" s="43"/>
      <c r="F141" s="43"/>
    </row>
    <row r="142" spans="1:6" x14ac:dyDescent="0.2">
      <c r="A142" s="82"/>
      <c r="C142" s="43"/>
      <c r="D142" s="43"/>
      <c r="E142" s="43"/>
      <c r="F142" s="43"/>
    </row>
    <row r="143" spans="1:6" x14ac:dyDescent="0.2">
      <c r="A143" s="82"/>
      <c r="C143" s="43"/>
      <c r="D143" s="43"/>
      <c r="E143" s="43"/>
      <c r="F143" s="43"/>
    </row>
    <row r="144" spans="1:6" x14ac:dyDescent="0.2">
      <c r="A144" s="82"/>
      <c r="C144" s="43"/>
      <c r="D144" s="43"/>
      <c r="E144" s="43"/>
      <c r="F144" s="43"/>
    </row>
    <row r="145" spans="1:6" x14ac:dyDescent="0.2">
      <c r="A145" s="82"/>
      <c r="C145" s="43"/>
      <c r="D145" s="43"/>
      <c r="E145" s="43"/>
      <c r="F145" s="43"/>
    </row>
    <row r="146" spans="1:6" x14ac:dyDescent="0.2">
      <c r="A146" s="82"/>
      <c r="C146" s="43"/>
      <c r="D146" s="43"/>
      <c r="E146" s="43"/>
      <c r="F146" s="43"/>
    </row>
    <row r="147" spans="1:6" x14ac:dyDescent="0.2">
      <c r="A147" s="82"/>
      <c r="C147" s="43"/>
      <c r="D147" s="43"/>
      <c r="E147" s="43"/>
      <c r="F147" s="43"/>
    </row>
    <row r="148" spans="1:6" x14ac:dyDescent="0.2">
      <c r="A148" s="82"/>
      <c r="C148" s="43"/>
      <c r="D148" s="43"/>
      <c r="E148" s="43"/>
      <c r="F148" s="43"/>
    </row>
    <row r="149" spans="1:6" x14ac:dyDescent="0.2">
      <c r="A149" s="82"/>
      <c r="C149" s="43"/>
      <c r="D149" s="43"/>
      <c r="E149" s="43"/>
      <c r="F149" s="43"/>
    </row>
    <row r="150" spans="1:6" x14ac:dyDescent="0.2">
      <c r="A150" s="82"/>
      <c r="C150" s="43"/>
      <c r="D150" s="43"/>
      <c r="E150" s="43"/>
      <c r="F150" s="43"/>
    </row>
    <row r="151" spans="1:6" x14ac:dyDescent="0.2">
      <c r="A151" s="82"/>
      <c r="C151" s="43"/>
      <c r="D151" s="43"/>
      <c r="E151" s="43"/>
      <c r="F151" s="43"/>
    </row>
    <row r="152" spans="1:6" x14ac:dyDescent="0.2">
      <c r="A152" s="82"/>
      <c r="C152" s="43"/>
      <c r="D152" s="43"/>
      <c r="E152" s="43"/>
      <c r="F152" s="43"/>
    </row>
    <row r="153" spans="1:6" x14ac:dyDescent="0.2">
      <c r="A153" s="82"/>
      <c r="C153" s="43"/>
      <c r="D153" s="43"/>
      <c r="E153" s="43"/>
      <c r="F153" s="43"/>
    </row>
    <row r="154" spans="1:6" x14ac:dyDescent="0.2">
      <c r="A154" s="82"/>
      <c r="C154" s="43"/>
      <c r="D154" s="43"/>
      <c r="E154" s="43"/>
      <c r="F154" s="43"/>
    </row>
    <row r="155" spans="1:6" x14ac:dyDescent="0.2">
      <c r="A155" s="82"/>
      <c r="C155" s="43"/>
      <c r="D155" s="43"/>
      <c r="E155" s="43"/>
      <c r="F155" s="43"/>
    </row>
    <row r="156" spans="1:6" x14ac:dyDescent="0.2">
      <c r="A156" s="82"/>
      <c r="C156" s="43"/>
      <c r="D156" s="43"/>
      <c r="E156" s="43"/>
      <c r="F156" s="43"/>
    </row>
    <row r="157" spans="1:6" x14ac:dyDescent="0.2">
      <c r="A157" s="82"/>
      <c r="C157" s="43"/>
      <c r="D157" s="43"/>
      <c r="E157" s="43"/>
      <c r="F157" s="43"/>
    </row>
    <row r="158" spans="1:6" x14ac:dyDescent="0.2">
      <c r="A158" s="82"/>
      <c r="C158" s="43"/>
      <c r="D158" s="43"/>
      <c r="E158" s="43"/>
      <c r="F158" s="43"/>
    </row>
    <row r="159" spans="1:6" x14ac:dyDescent="0.2">
      <c r="A159" s="82"/>
      <c r="C159" s="43"/>
      <c r="D159" s="43"/>
      <c r="E159" s="43"/>
      <c r="F159" s="43"/>
    </row>
    <row r="160" spans="1:6" x14ac:dyDescent="0.2">
      <c r="A160" s="82"/>
      <c r="C160" s="43"/>
      <c r="D160" s="43"/>
      <c r="E160" s="43"/>
      <c r="F160" s="43"/>
    </row>
    <row r="161" spans="1:6" x14ac:dyDescent="0.2">
      <c r="A161" s="82"/>
      <c r="C161" s="43"/>
      <c r="D161" s="43"/>
      <c r="E161" s="43"/>
      <c r="F161" s="43"/>
    </row>
    <row r="162" spans="1:6" x14ac:dyDescent="0.2">
      <c r="A162" s="44"/>
    </row>
    <row r="163" spans="1:6" x14ac:dyDescent="0.2">
      <c r="A163" s="44"/>
    </row>
    <row r="164" spans="1:6" x14ac:dyDescent="0.2">
      <c r="A164" s="44"/>
    </row>
    <row r="165" spans="1:6" x14ac:dyDescent="0.2">
      <c r="A165" s="44"/>
    </row>
    <row r="166" spans="1:6" x14ac:dyDescent="0.2">
      <c r="A166" s="44"/>
    </row>
    <row r="167" spans="1:6" x14ac:dyDescent="0.2">
      <c r="A167" s="44"/>
    </row>
    <row r="168" spans="1:6" x14ac:dyDescent="0.2">
      <c r="A168" s="44"/>
    </row>
    <row r="169" spans="1:6" x14ac:dyDescent="0.2">
      <c r="A169" s="44"/>
    </row>
    <row r="170" spans="1:6" x14ac:dyDescent="0.2">
      <c r="A170" s="44"/>
    </row>
    <row r="171" spans="1:6" x14ac:dyDescent="0.2">
      <c r="A171" s="44"/>
    </row>
    <row r="172" spans="1:6" x14ac:dyDescent="0.2">
      <c r="A172" s="44"/>
    </row>
    <row r="173" spans="1:6" x14ac:dyDescent="0.2">
      <c r="A173" s="44"/>
    </row>
    <row r="174" spans="1:6" x14ac:dyDescent="0.2">
      <c r="A174" s="44"/>
    </row>
    <row r="175" spans="1:6" x14ac:dyDescent="0.2">
      <c r="A175" s="44"/>
    </row>
    <row r="176" spans="1:6" x14ac:dyDescent="0.2">
      <c r="A176" s="44"/>
    </row>
    <row r="177" spans="1:1" x14ac:dyDescent="0.2">
      <c r="A177" s="44"/>
    </row>
    <row r="178" spans="1:1" x14ac:dyDescent="0.2">
      <c r="A178" s="44"/>
    </row>
    <row r="179" spans="1:1" x14ac:dyDescent="0.2">
      <c r="A179" s="44"/>
    </row>
    <row r="180" spans="1:1" x14ac:dyDescent="0.2">
      <c r="A180" s="44"/>
    </row>
    <row r="181" spans="1:1" x14ac:dyDescent="0.2">
      <c r="A181" s="44"/>
    </row>
    <row r="182" spans="1:1" x14ac:dyDescent="0.2">
      <c r="A182" s="44"/>
    </row>
    <row r="183" spans="1:1" x14ac:dyDescent="0.2">
      <c r="A183" s="44"/>
    </row>
    <row r="184" spans="1:1" x14ac:dyDescent="0.2">
      <c r="A184" s="44"/>
    </row>
    <row r="185" spans="1:1" x14ac:dyDescent="0.2">
      <c r="A185" s="44"/>
    </row>
    <row r="186" spans="1:1" x14ac:dyDescent="0.2">
      <c r="A186" s="44"/>
    </row>
    <row r="187" spans="1:1" x14ac:dyDescent="0.2">
      <c r="A187" s="44"/>
    </row>
    <row r="188" spans="1:1" x14ac:dyDescent="0.2">
      <c r="A188" s="44"/>
    </row>
    <row r="189" spans="1:1" x14ac:dyDescent="0.2">
      <c r="A189" s="44"/>
    </row>
    <row r="190" spans="1:1" x14ac:dyDescent="0.2">
      <c r="A190" s="44"/>
    </row>
    <row r="191" spans="1:1" x14ac:dyDescent="0.2">
      <c r="A191" s="44"/>
    </row>
    <row r="192" spans="1:1" x14ac:dyDescent="0.2">
      <c r="A192" s="44"/>
    </row>
    <row r="193" spans="1:1" x14ac:dyDescent="0.2">
      <c r="A193" s="44"/>
    </row>
    <row r="194" spans="1:1" x14ac:dyDescent="0.2">
      <c r="A194" s="44"/>
    </row>
    <row r="195" spans="1:1" x14ac:dyDescent="0.2">
      <c r="A195" s="44"/>
    </row>
    <row r="196" spans="1:1" x14ac:dyDescent="0.2">
      <c r="A196" s="44"/>
    </row>
    <row r="197" spans="1:1" x14ac:dyDescent="0.2">
      <c r="A197" s="44"/>
    </row>
    <row r="198" spans="1:1" x14ac:dyDescent="0.2">
      <c r="A198" s="44"/>
    </row>
    <row r="199" spans="1:1" x14ac:dyDescent="0.2">
      <c r="A199" s="44"/>
    </row>
    <row r="200" spans="1:1" x14ac:dyDescent="0.2">
      <c r="A200" s="44"/>
    </row>
    <row r="201" spans="1:1" x14ac:dyDescent="0.2">
      <c r="A201" s="44"/>
    </row>
    <row r="202" spans="1:1" x14ac:dyDescent="0.2">
      <c r="A202" s="44"/>
    </row>
    <row r="203" spans="1:1" x14ac:dyDescent="0.2">
      <c r="A203" s="44"/>
    </row>
    <row r="204" spans="1:1" x14ac:dyDescent="0.2">
      <c r="A204" s="44"/>
    </row>
    <row r="205" spans="1:1" x14ac:dyDescent="0.2">
      <c r="A205" s="44"/>
    </row>
    <row r="206" spans="1:1" x14ac:dyDescent="0.2">
      <c r="A206" s="44"/>
    </row>
    <row r="207" spans="1:1" x14ac:dyDescent="0.2">
      <c r="A207" s="44"/>
    </row>
    <row r="208" spans="1:1" x14ac:dyDescent="0.2">
      <c r="A208" s="44"/>
    </row>
    <row r="209" spans="1:1" x14ac:dyDescent="0.2">
      <c r="A209" s="44"/>
    </row>
    <row r="210" spans="1:1" x14ac:dyDescent="0.2">
      <c r="A210" s="44"/>
    </row>
    <row r="211" spans="1:1" x14ac:dyDescent="0.2">
      <c r="A211" s="44"/>
    </row>
    <row r="212" spans="1:1" x14ac:dyDescent="0.2">
      <c r="A212" s="44"/>
    </row>
    <row r="213" spans="1:1" x14ac:dyDescent="0.2">
      <c r="A213" s="44"/>
    </row>
    <row r="214" spans="1:1" x14ac:dyDescent="0.2">
      <c r="A214" s="44"/>
    </row>
    <row r="215" spans="1:1" x14ac:dyDescent="0.2">
      <c r="A215" s="44"/>
    </row>
    <row r="216" spans="1:1" x14ac:dyDescent="0.2">
      <c r="A216" s="44"/>
    </row>
    <row r="217" spans="1:1" x14ac:dyDescent="0.2">
      <c r="A217" s="44"/>
    </row>
    <row r="218" spans="1:1" x14ac:dyDescent="0.2">
      <c r="A218" s="44"/>
    </row>
    <row r="219" spans="1:1" x14ac:dyDescent="0.2">
      <c r="A219" s="44"/>
    </row>
    <row r="220" spans="1:1" x14ac:dyDescent="0.2">
      <c r="A220" s="44"/>
    </row>
    <row r="221" spans="1:1" x14ac:dyDescent="0.2">
      <c r="A221" s="44"/>
    </row>
    <row r="222" spans="1:1" x14ac:dyDescent="0.2">
      <c r="A222" s="44"/>
    </row>
    <row r="223" spans="1:1" x14ac:dyDescent="0.2">
      <c r="A223" s="44"/>
    </row>
    <row r="224" spans="1:1" x14ac:dyDescent="0.2">
      <c r="A224" s="44"/>
    </row>
    <row r="225" spans="1:1" x14ac:dyDescent="0.2">
      <c r="A225" s="44"/>
    </row>
    <row r="226" spans="1:1" x14ac:dyDescent="0.2">
      <c r="A226" s="44"/>
    </row>
    <row r="227" spans="1:1" x14ac:dyDescent="0.2">
      <c r="A227" s="44"/>
    </row>
    <row r="228" spans="1:1" x14ac:dyDescent="0.2">
      <c r="A228" s="44"/>
    </row>
    <row r="229" spans="1:1" x14ac:dyDescent="0.2">
      <c r="A229" s="44"/>
    </row>
    <row r="230" spans="1:1" x14ac:dyDescent="0.2">
      <c r="A230" s="44"/>
    </row>
    <row r="231" spans="1:1" x14ac:dyDescent="0.2">
      <c r="A231" s="44"/>
    </row>
    <row r="232" spans="1:1" x14ac:dyDescent="0.2">
      <c r="A232" s="44"/>
    </row>
    <row r="233" spans="1:1" x14ac:dyDescent="0.2">
      <c r="A233" s="44"/>
    </row>
    <row r="234" spans="1:1" x14ac:dyDescent="0.2">
      <c r="A234" s="44"/>
    </row>
    <row r="235" spans="1:1" x14ac:dyDescent="0.2">
      <c r="A235" s="44"/>
    </row>
    <row r="236" spans="1:1" x14ac:dyDescent="0.2">
      <c r="A236" s="44"/>
    </row>
    <row r="237" spans="1:1" x14ac:dyDescent="0.2">
      <c r="A237" s="44"/>
    </row>
    <row r="238" spans="1:1" x14ac:dyDescent="0.2">
      <c r="A238" s="44"/>
    </row>
    <row r="239" spans="1:1" x14ac:dyDescent="0.2">
      <c r="A239" s="44"/>
    </row>
    <row r="240" spans="1:1" x14ac:dyDescent="0.2">
      <c r="A240" s="44"/>
    </row>
    <row r="241" spans="1:1" x14ac:dyDescent="0.2">
      <c r="A241" s="44"/>
    </row>
    <row r="242" spans="1:1" x14ac:dyDescent="0.2">
      <c r="A242" s="44"/>
    </row>
    <row r="243" spans="1:1" x14ac:dyDescent="0.2">
      <c r="A243" s="44"/>
    </row>
    <row r="244" spans="1:1" x14ac:dyDescent="0.2">
      <c r="A244" s="44"/>
    </row>
    <row r="245" spans="1:1" x14ac:dyDescent="0.2">
      <c r="A245" s="44"/>
    </row>
    <row r="246" spans="1:1" x14ac:dyDescent="0.2">
      <c r="A246" s="44"/>
    </row>
    <row r="247" spans="1:1" x14ac:dyDescent="0.2">
      <c r="A247" s="44"/>
    </row>
    <row r="248" spans="1:1" x14ac:dyDescent="0.2">
      <c r="A248" s="44"/>
    </row>
    <row r="249" spans="1:1" x14ac:dyDescent="0.2">
      <c r="A249" s="44"/>
    </row>
    <row r="250" spans="1:1" x14ac:dyDescent="0.2">
      <c r="A250" s="44"/>
    </row>
    <row r="251" spans="1:1" x14ac:dyDescent="0.2">
      <c r="A251" s="44"/>
    </row>
    <row r="252" spans="1:1" x14ac:dyDescent="0.2">
      <c r="A252" s="44"/>
    </row>
    <row r="253" spans="1:1" x14ac:dyDescent="0.2">
      <c r="A253" s="44"/>
    </row>
    <row r="254" spans="1:1" x14ac:dyDescent="0.2">
      <c r="A254" s="44"/>
    </row>
    <row r="255" spans="1:1" x14ac:dyDescent="0.2">
      <c r="A255" s="44"/>
    </row>
    <row r="256" spans="1:1" x14ac:dyDescent="0.2">
      <c r="A256" s="44"/>
    </row>
    <row r="257" spans="1:1" x14ac:dyDescent="0.2">
      <c r="A257" s="44"/>
    </row>
    <row r="258" spans="1:1" x14ac:dyDescent="0.2">
      <c r="A258" s="44"/>
    </row>
    <row r="259" spans="1:1" x14ac:dyDescent="0.2">
      <c r="A259" s="44"/>
    </row>
    <row r="260" spans="1:1" x14ac:dyDescent="0.2">
      <c r="A260" s="44"/>
    </row>
    <row r="261" spans="1:1" x14ac:dyDescent="0.2">
      <c r="A261" s="44"/>
    </row>
    <row r="262" spans="1:1" x14ac:dyDescent="0.2">
      <c r="A262" s="44"/>
    </row>
    <row r="263" spans="1:1" x14ac:dyDescent="0.2">
      <c r="A263" s="44"/>
    </row>
    <row r="264" spans="1:1" x14ac:dyDescent="0.2">
      <c r="A264" s="44"/>
    </row>
    <row r="265" spans="1:1" x14ac:dyDescent="0.2">
      <c r="A265" s="44"/>
    </row>
    <row r="266" spans="1:1" x14ac:dyDescent="0.2">
      <c r="A266" s="44"/>
    </row>
    <row r="267" spans="1:1" x14ac:dyDescent="0.2">
      <c r="A267" s="44"/>
    </row>
    <row r="268" spans="1:1" x14ac:dyDescent="0.2">
      <c r="A268" s="44"/>
    </row>
    <row r="269" spans="1:1" x14ac:dyDescent="0.2">
      <c r="A269" s="44"/>
    </row>
    <row r="270" spans="1:1" x14ac:dyDescent="0.2">
      <c r="A270" s="44"/>
    </row>
    <row r="271" spans="1:1" x14ac:dyDescent="0.2">
      <c r="A271" s="44"/>
    </row>
    <row r="272" spans="1:1" x14ac:dyDescent="0.2">
      <c r="A272" s="44"/>
    </row>
    <row r="273" spans="1:1" x14ac:dyDescent="0.2">
      <c r="A273" s="44"/>
    </row>
    <row r="274" spans="1:1" x14ac:dyDescent="0.2">
      <c r="A274" s="44"/>
    </row>
    <row r="275" spans="1:1" x14ac:dyDescent="0.2">
      <c r="A275" s="44"/>
    </row>
    <row r="276" spans="1:1" x14ac:dyDescent="0.2">
      <c r="A276" s="44"/>
    </row>
    <row r="277" spans="1:1" x14ac:dyDescent="0.2">
      <c r="A277" s="44"/>
    </row>
    <row r="278" spans="1:1" x14ac:dyDescent="0.2">
      <c r="A278" s="44"/>
    </row>
    <row r="279" spans="1:1" x14ac:dyDescent="0.2">
      <c r="A279" s="44"/>
    </row>
    <row r="280" spans="1:1" x14ac:dyDescent="0.2">
      <c r="A280" s="44"/>
    </row>
    <row r="281" spans="1:1" x14ac:dyDescent="0.2">
      <c r="A281" s="44"/>
    </row>
    <row r="282" spans="1:1" x14ac:dyDescent="0.2">
      <c r="A282" s="44"/>
    </row>
    <row r="283" spans="1:1" x14ac:dyDescent="0.2">
      <c r="A283" s="44"/>
    </row>
    <row r="284" spans="1:1" x14ac:dyDescent="0.2">
      <c r="A284" s="44"/>
    </row>
    <row r="285" spans="1:1" x14ac:dyDescent="0.2">
      <c r="A285" s="44"/>
    </row>
    <row r="286" spans="1:1" x14ac:dyDescent="0.2">
      <c r="A286" s="44"/>
    </row>
    <row r="287" spans="1:1" x14ac:dyDescent="0.2">
      <c r="A287" s="44"/>
    </row>
    <row r="288" spans="1:1" x14ac:dyDescent="0.2">
      <c r="A288" s="44"/>
    </row>
    <row r="289" spans="1:1" x14ac:dyDescent="0.2">
      <c r="A289" s="44"/>
    </row>
    <row r="290" spans="1:1" x14ac:dyDescent="0.2">
      <c r="A290" s="44"/>
    </row>
    <row r="291" spans="1:1" x14ac:dyDescent="0.2">
      <c r="A291" s="44"/>
    </row>
    <row r="292" spans="1:1" x14ac:dyDescent="0.2">
      <c r="A292" s="44"/>
    </row>
    <row r="293" spans="1:1" x14ac:dyDescent="0.2">
      <c r="A293" s="44"/>
    </row>
    <row r="294" spans="1:1" x14ac:dyDescent="0.2">
      <c r="A294" s="44"/>
    </row>
    <row r="295" spans="1:1" x14ac:dyDescent="0.2">
      <c r="A295" s="44"/>
    </row>
    <row r="296" spans="1:1" x14ac:dyDescent="0.2">
      <c r="A296" s="44"/>
    </row>
    <row r="297" spans="1:1" x14ac:dyDescent="0.2">
      <c r="A297" s="44"/>
    </row>
    <row r="298" spans="1:1" x14ac:dyDescent="0.2">
      <c r="A298" s="44"/>
    </row>
    <row r="299" spans="1:1" x14ac:dyDescent="0.2">
      <c r="A299" s="44"/>
    </row>
    <row r="300" spans="1:1" x14ac:dyDescent="0.2">
      <c r="A300" s="44"/>
    </row>
    <row r="301" spans="1:1" x14ac:dyDescent="0.2">
      <c r="A301" s="44"/>
    </row>
    <row r="302" spans="1:1" x14ac:dyDescent="0.2">
      <c r="A302" s="44"/>
    </row>
    <row r="303" spans="1:1" x14ac:dyDescent="0.2">
      <c r="A303" s="44"/>
    </row>
    <row r="304" spans="1:1" x14ac:dyDescent="0.2">
      <c r="A304" s="44"/>
    </row>
    <row r="305" spans="1:1" x14ac:dyDescent="0.2">
      <c r="A305" s="44"/>
    </row>
    <row r="306" spans="1:1" x14ac:dyDescent="0.2">
      <c r="A306" s="44"/>
    </row>
    <row r="307" spans="1:1" x14ac:dyDescent="0.2">
      <c r="A307" s="44"/>
    </row>
    <row r="308" spans="1:1" x14ac:dyDescent="0.2">
      <c r="A308" s="44"/>
    </row>
    <row r="309" spans="1:1" x14ac:dyDescent="0.2">
      <c r="A309" s="44"/>
    </row>
    <row r="310" spans="1:1" x14ac:dyDescent="0.2">
      <c r="A310" s="44"/>
    </row>
    <row r="311" spans="1:1" x14ac:dyDescent="0.2">
      <c r="A311" s="44"/>
    </row>
    <row r="312" spans="1:1" x14ac:dyDescent="0.2">
      <c r="A312" s="44"/>
    </row>
    <row r="313" spans="1:1" x14ac:dyDescent="0.2">
      <c r="A313" s="44"/>
    </row>
    <row r="314" spans="1:1" x14ac:dyDescent="0.2">
      <c r="A314" s="44"/>
    </row>
    <row r="315" spans="1:1" x14ac:dyDescent="0.2">
      <c r="A315" s="44"/>
    </row>
    <row r="316" spans="1:1" x14ac:dyDescent="0.2">
      <c r="A316" s="44"/>
    </row>
    <row r="317" spans="1:1" x14ac:dyDescent="0.2">
      <c r="A317" s="44"/>
    </row>
    <row r="318" spans="1:1" x14ac:dyDescent="0.2">
      <c r="A318" s="44"/>
    </row>
    <row r="319" spans="1:1" x14ac:dyDescent="0.2">
      <c r="A319" s="44"/>
    </row>
    <row r="320" spans="1:1" x14ac:dyDescent="0.2">
      <c r="A320" s="44"/>
    </row>
    <row r="321" spans="1:1" x14ac:dyDescent="0.2">
      <c r="A321" s="44"/>
    </row>
    <row r="322" spans="1:1" x14ac:dyDescent="0.2">
      <c r="A322" s="44"/>
    </row>
    <row r="323" spans="1:1" x14ac:dyDescent="0.2">
      <c r="A323" s="44"/>
    </row>
    <row r="324" spans="1:1" x14ac:dyDescent="0.2">
      <c r="A324" s="44"/>
    </row>
    <row r="325" spans="1:1" x14ac:dyDescent="0.2">
      <c r="A325" s="44"/>
    </row>
    <row r="326" spans="1:1" x14ac:dyDescent="0.2">
      <c r="A326" s="44"/>
    </row>
    <row r="327" spans="1:1" x14ac:dyDescent="0.2">
      <c r="A327" s="44"/>
    </row>
    <row r="328" spans="1:1" x14ac:dyDescent="0.2">
      <c r="A328" s="44"/>
    </row>
  </sheetData>
  <mergeCells count="34">
    <mergeCell ref="A112:B112"/>
    <mergeCell ref="E119:F119"/>
    <mergeCell ref="E120:F120"/>
    <mergeCell ref="G31:G32"/>
    <mergeCell ref="A34:F34"/>
    <mergeCell ref="A35:G35"/>
    <mergeCell ref="A81:F81"/>
    <mergeCell ref="A88:F88"/>
    <mergeCell ref="A98:F98"/>
    <mergeCell ref="A28:F28"/>
    <mergeCell ref="A29:F29"/>
    <mergeCell ref="A30:F30"/>
    <mergeCell ref="A31:A32"/>
    <mergeCell ref="B31:B32"/>
    <mergeCell ref="C31:C32"/>
    <mergeCell ref="D31:F31"/>
    <mergeCell ref="B26:J26"/>
    <mergeCell ref="B17:G17"/>
    <mergeCell ref="B18:H18"/>
    <mergeCell ref="B19:F19"/>
    <mergeCell ref="B20:F20"/>
    <mergeCell ref="B21:F21"/>
    <mergeCell ref="G21:I21"/>
    <mergeCell ref="B22:F22"/>
    <mergeCell ref="G22:I22"/>
    <mergeCell ref="B23:F23"/>
    <mergeCell ref="B24:G24"/>
    <mergeCell ref="B25:F25"/>
    <mergeCell ref="B16:F16"/>
    <mergeCell ref="I4:J4"/>
    <mergeCell ref="I13:J13"/>
    <mergeCell ref="B14:F14"/>
    <mergeCell ref="I14:J14"/>
    <mergeCell ref="B15:G15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звіт за ІІ кв 2026р НСЗУ</vt:lpstr>
      <vt:lpstr>звіт за ІІ кв 2026р Сіль.рада</vt:lpstr>
      <vt:lpstr>ЗВЕДЕНА за ІІ кв 2026р.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Iryna Mykolaivna</cp:lastModifiedBy>
  <cp:lastPrinted>2026-08-19T08:29:25Z</cp:lastPrinted>
  <dcterms:created xsi:type="dcterms:W3CDTF">2019-03-11T09:36:47Z</dcterms:created>
  <dcterms:modified xsi:type="dcterms:W3CDTF">2026-08-25T12:49:45Z</dcterms:modified>
</cp:coreProperties>
</file>