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50" windowHeight="10320" activeTab="0"/>
  </bookViews>
  <sheets>
    <sheet name="додаток 5" sheetId="1" r:id="rId1"/>
  </sheets>
  <definedNames>
    <definedName name="_xlfn.AGGREGATE" hidden="1">#NAME?</definedName>
    <definedName name="_xlnm.Print_Area" localSheetId="0">'додаток 5'!$A$1:$R$55</definedName>
  </definedNames>
  <calcPr fullCalcOnLoad="1"/>
</workbook>
</file>

<file path=xl/sharedStrings.xml><?xml version="1.0" encoding="utf-8"?>
<sst xmlns="http://schemas.openxmlformats.org/spreadsheetml/2006/main" count="251" uniqueCount="158">
  <si>
    <t>Загальний фонд</t>
  </si>
  <si>
    <t>Спеціальний фонд</t>
  </si>
  <si>
    <t>0100000</t>
  </si>
  <si>
    <t>0620</t>
  </si>
  <si>
    <t>Охорона та раціональне використання природних ресурсів</t>
  </si>
  <si>
    <t>0511</t>
  </si>
  <si>
    <t>грн.</t>
  </si>
  <si>
    <t>Нижньосироватська сільська рада</t>
  </si>
  <si>
    <t>0110000</t>
  </si>
  <si>
    <t>1010</t>
  </si>
  <si>
    <t>0910</t>
  </si>
  <si>
    <t>0443</t>
  </si>
  <si>
    <t>1020</t>
  </si>
  <si>
    <t>0921</t>
  </si>
  <si>
    <t>1070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</si>
  <si>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</si>
  <si>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</si>
  <si>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</si>
  <si>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0113242</t>
  </si>
  <si>
    <t>0824</t>
  </si>
  <si>
    <t>0828</t>
  </si>
  <si>
    <t>0810</t>
  </si>
  <si>
    <t>0116013</t>
  </si>
  <si>
    <t>0116030</t>
  </si>
  <si>
    <t>Організація благоустрою населених пунктів</t>
  </si>
  <si>
    <t>0117350</t>
  </si>
  <si>
    <t>Розроблення схем планування та забудови територій (містобудівної документації)</t>
  </si>
  <si>
    <t>0118311</t>
  </si>
  <si>
    <t>0611010</t>
  </si>
  <si>
    <t>Надання дошкільної освіти</t>
  </si>
  <si>
    <t>0613140</t>
  </si>
  <si>
    <t>3140</t>
  </si>
  <si>
    <t>1040</t>
  </si>
  <si>
    <t>Фінансове управління Нижньосироватської сільської ради ( в частині міжбюджетних трансфертів, резервного фонду)</t>
  </si>
  <si>
    <t>0180</t>
  </si>
  <si>
    <t>3719770</t>
  </si>
  <si>
    <t>9770</t>
  </si>
  <si>
    <t>Інші субвенції з місцевого бюджету</t>
  </si>
  <si>
    <t>Програма соціального захисту населення на 2017-2021 рік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</si>
  <si>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 катастрофи)</t>
  </si>
  <si>
    <t xml:space="preserve">Первинна медична допомога населенню, що надається амбулаторно-поліклінічніми закладами (відділеннями) </t>
  </si>
  <si>
    <t>0721</t>
  </si>
  <si>
    <t>0112113</t>
  </si>
  <si>
    <t>0600000</t>
  </si>
  <si>
    <t>0610000</t>
  </si>
  <si>
    <t>3700000</t>
  </si>
  <si>
    <t>Програма відшкодування компенсаційних виплат за перевезення окремих пільгових категорій громадян  Н.Сироватської сільської ради на приміських маршрутах автомобільним транспортом на 2017-2021р.</t>
  </si>
  <si>
    <t>3710000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</si>
  <si>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</si>
  <si>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</si>
  <si>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палаців і будинків культури, клубів, центрів дозвілля та інших клубних закладів</t>
  </si>
  <si>
    <t>Забезпечення діяльності місцевих центрів фізичного здоров'я  населення "Спорт для всіх" та проведення фізкультурно- масових заходів серед населення регіону</t>
  </si>
  <si>
    <t>Забезпечення діяльності водопровідно-каналізаційного господарства</t>
  </si>
  <si>
    <t>Усього</t>
  </si>
  <si>
    <t xml:space="preserve">усього </t>
  </si>
  <si>
    <t>у тому числі бюджет розвитку</t>
  </si>
  <si>
    <t>0113032</t>
  </si>
  <si>
    <t>3032</t>
  </si>
  <si>
    <t xml:space="preserve">Надання пільг окремим категоріям громадян з оплати послуг зв'язку </t>
  </si>
  <si>
    <t>0113035</t>
  </si>
  <si>
    <t>3035</t>
  </si>
  <si>
    <t>Компенсаційні виплати на пільговий проїзд  окремих категорій громадян на залізничному транспорті</t>
  </si>
  <si>
    <t>0113180</t>
  </si>
  <si>
    <t>3180</t>
  </si>
  <si>
    <t>1060</t>
  </si>
  <si>
    <t>0113210</t>
  </si>
  <si>
    <t>3210</t>
  </si>
  <si>
    <t>0117680</t>
  </si>
  <si>
    <t>0490</t>
  </si>
  <si>
    <t xml:space="preserve">Членські внески до асоціацій органів місцевого самоврядування 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</si>
  <si>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</si>
  <si>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</si>
  <si>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 xml:space="preserve">Організація та проведення громадських робіт </t>
  </si>
  <si>
    <t>1050</t>
  </si>
  <si>
    <t>Програма відшкодування компенсаційних виплат за перевезення окремих пільгових категорій громадян  Н.Сироватської сільської ради на приміських маршрутах залізничним транспортом на 2017-2021р.</t>
  </si>
  <si>
    <t>УСЬОГО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</si>
  <si>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</si>
  <si>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</si>
  <si>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</si>
  <si>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Дата і номер документа, яким затверджено місцеву регіональну програму</t>
  </si>
  <si>
    <t>(код бюджету)</t>
  </si>
  <si>
    <t>3719710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</si>
  <si>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</si>
  <si>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0112144</t>
  </si>
  <si>
    <t>0763</t>
  </si>
  <si>
    <t>Централізовані заходи з лікування хворих на цукровий та нецукровий діабет</t>
  </si>
  <si>
    <t>0113104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</si>
  <si>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</si>
  <si>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</si>
  <si>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0113160</t>
  </si>
  <si>
    <t>3160</t>
  </si>
  <si>
    <t>Надання соціальних гарантій фізичним особам, які надаютьсоціальні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</si>
  <si>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0117130</t>
  </si>
  <si>
    <t>0421</t>
  </si>
  <si>
    <t>Здійснення заходів із землеустрою</t>
  </si>
  <si>
    <t>0614030</t>
  </si>
  <si>
    <t>0614060</t>
  </si>
  <si>
    <t>0615061</t>
  </si>
  <si>
    <t>0113050</t>
  </si>
  <si>
    <t>3050</t>
  </si>
  <si>
    <t>Пільгове медичне обслуговування осіб, які постраждали внаслідок Чорнобильської катастрофи</t>
  </si>
  <si>
    <t>0113090</t>
  </si>
  <si>
    <t>3090</t>
  </si>
  <si>
    <t>1030</t>
  </si>
  <si>
    <t>Видатки на поховання учасників бойових дій та осіб з інвалідністю внаслідок війни</t>
  </si>
  <si>
    <t>0113171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</si>
  <si>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</si>
  <si>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</si>
  <si>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0611021</t>
  </si>
  <si>
    <t>1021</t>
  </si>
  <si>
    <t xml:space="preserve">Надання загальної середньої освіти закладами загальної середньої освіти  </t>
  </si>
  <si>
    <t>0611200</t>
  </si>
  <si>
    <t>1200</t>
  </si>
  <si>
    <t>0990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</si>
  <si>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</si>
  <si>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рішення другої сесії восьмого скликання від 23.12.2020</t>
  </si>
  <si>
    <t>Програма фінансової підтримки КНП "Центральна АЗПСМ с.Нижня Сироватка" Нижньосироватської сільської ради на 2021 рік</t>
  </si>
  <si>
    <t xml:space="preserve">Місцева програма розвитку "Здоров'я населення на 2021 рік" </t>
  </si>
  <si>
    <t>рішення четвертої сесія сьомого скликання від 07.02.2017</t>
  </si>
  <si>
    <t>Надання пільг населення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 комунальних послуг</t>
  </si>
  <si>
    <t>Програма економічного і соціального розвитку громади на 2021 рік</t>
  </si>
  <si>
    <t>Цільова програма розвитку освіти на 2021 рік</t>
  </si>
  <si>
    <t>Програма розвитку фізичної культури і спорту на 2020-2021 роки</t>
  </si>
  <si>
    <t>рішення тридцять першої сесії сьомого скликання від 21.12.2019</t>
  </si>
  <si>
    <t>Затверджено бюджетом</t>
  </si>
  <si>
    <t>Внесено змін</t>
  </si>
  <si>
    <t>Затверджено бюджетом з урахуванням змін</t>
  </si>
  <si>
    <t>0611061</t>
  </si>
  <si>
    <t>1061</t>
  </si>
  <si>
    <t>Відділ освіти, культури, молоді, спорту та туризму  Нижньосироватської сільської ради</t>
  </si>
  <si>
    <t>0613242</t>
  </si>
  <si>
    <t>3242</t>
  </si>
  <si>
    <t>1090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</si>
  <si>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</si>
  <si>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</si>
  <si>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</si>
  <si>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Зміни до додатку 5 до рішення Нижньосироватської сільської ради "Про бюджет Нижньосироватської сільської територіальної громади на 2021 рік"  Розподіл витрат бюджету Нижньосироватської сільської територіальної громади на реалізацію місцевих/регіональних програм у 2021 році.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</si>
  <si>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</si>
  <si>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</si>
  <si>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</si>
  <si>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0117461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</si>
  <si>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</si>
  <si>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</si>
  <si>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0117670</t>
  </si>
  <si>
    <t>Внески до статутного капіталу суб'єктів господарювання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</si>
  <si>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</si>
  <si>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</si>
  <si>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</si>
  <si>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</si>
  <si>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</si>
  <si>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рішення другої сесії восьмого скликання від 23.12.2021</t>
  </si>
  <si>
    <t>Додаток  5
до  рішення  виконавчого комітету №109  Нижньосироватської сільської ради від  30.07.2021 року "Про внесення змін до рішення сесії сільської ради від 23.12.2020 року                                                                           
"Про бюджет Нижньосироватської сільської  територіальної громади на 2021 рік"</t>
  </si>
  <si>
    <t>061182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</si>
  <si>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</si>
  <si>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</si>
  <si>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Секретар сільської ради                                                                                                                                          Ольга КЛИМЕНКО</t>
  </si>
  <si>
    <t>0117310</t>
  </si>
  <si>
    <t>Будівництво об'єктів житлово-комунального господарства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</si>
</sst>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5" fillId="47" borderId="8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6" fillId="3" borderId="0" applyNumberFormat="0" applyBorder="0" applyAlignment="0" applyProtection="0"/>
    <xf numFmtId="0" fontId="57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91" fontId="1" fillId="0" borderId="0" applyFont="0" applyFill="0" applyBorder="0" applyAlignment="0" applyProtection="0"/>
    <xf numFmtId="0" fontId="58" fillId="47" borderId="12" applyNumberFormat="0" applyAlignment="0" applyProtection="0"/>
    <xf numFmtId="0" fontId="18" fillId="0" borderId="13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vertical="center"/>
    </xf>
    <xf numFmtId="192" fontId="30" fillId="0" borderId="14" xfId="93" applyNumberFormat="1" applyFont="1" applyBorder="1" applyAlignment="1">
      <alignment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27" fillId="0" borderId="0" xfId="0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justify" vertical="center" wrapText="1"/>
    </xf>
    <xf numFmtId="192" fontId="28" fillId="0" borderId="0" xfId="0" applyNumberFormat="1" applyFont="1" applyBorder="1" applyAlignment="1">
      <alignment vertical="justify"/>
    </xf>
    <xf numFmtId="192" fontId="32" fillId="0" borderId="0" xfId="0" applyNumberFormat="1" applyFont="1" applyBorder="1" applyAlignment="1">
      <alignment horizontal="center" vertical="center"/>
    </xf>
    <xf numFmtId="192" fontId="30" fillId="0" borderId="0" xfId="93" applyNumberFormat="1" applyFont="1" applyBorder="1" applyAlignment="1">
      <alignment horizontal="center" vertical="center"/>
      <protection/>
    </xf>
    <xf numFmtId="49" fontId="34" fillId="0" borderId="14" xfId="0" applyNumberFormat="1" applyFont="1" applyBorder="1" applyAlignment="1">
      <alignment horizontal="right" vertical="center" wrapText="1"/>
    </xf>
    <xf numFmtId="49" fontId="35" fillId="0" borderId="14" xfId="0" applyNumberFormat="1" applyFont="1" applyBorder="1" applyAlignment="1">
      <alignment horizontal="right" vertical="center" wrapText="1"/>
    </xf>
    <xf numFmtId="49" fontId="34" fillId="0" borderId="14" xfId="0" applyNumberFormat="1" applyFont="1" applyFill="1" applyBorder="1" applyAlignment="1">
      <alignment horizontal="right" vertical="center"/>
    </xf>
    <xf numFmtId="0" fontId="35" fillId="0" borderId="14" xfId="0" applyFont="1" applyBorder="1" applyAlignment="1">
      <alignment horizontal="right" vertical="center"/>
    </xf>
    <xf numFmtId="49" fontId="35" fillId="0" borderId="14" xfId="0" applyNumberFormat="1" applyFont="1" applyBorder="1" applyAlignment="1">
      <alignment horizontal="right" vertical="center"/>
    </xf>
    <xf numFmtId="0" fontId="35" fillId="52" borderId="14" xfId="0" applyFont="1" applyFill="1" applyBorder="1" applyAlignment="1">
      <alignment horizontal="right" vertical="center" wrapText="1"/>
    </xf>
    <xf numFmtId="49" fontId="35" fillId="52" borderId="14" xfId="0" applyNumberFormat="1" applyFont="1" applyFill="1" applyBorder="1" applyAlignment="1">
      <alignment horizontal="right" vertical="center" wrapText="1"/>
    </xf>
    <xf numFmtId="0" fontId="35" fillId="0" borderId="15" xfId="0" applyFont="1" applyFill="1" applyBorder="1" applyAlignment="1">
      <alignment horizontal="right" vertical="center"/>
    </xf>
    <xf numFmtId="49" fontId="35" fillId="0" borderId="15" xfId="0" applyNumberFormat="1" applyFont="1" applyBorder="1" applyAlignment="1">
      <alignment horizontal="right" vertical="center"/>
    </xf>
    <xf numFmtId="49" fontId="35" fillId="0" borderId="14" xfId="0" applyNumberFormat="1" applyFont="1" applyFill="1" applyBorder="1" applyAlignment="1">
      <alignment horizontal="right" vertical="center"/>
    </xf>
    <xf numFmtId="49" fontId="35" fillId="0" borderId="15" xfId="0" applyNumberFormat="1" applyFont="1" applyFill="1" applyBorder="1" applyAlignment="1">
      <alignment horizontal="right" vertical="center"/>
    </xf>
    <xf numFmtId="49" fontId="33" fillId="0" borderId="14" xfId="0" applyNumberFormat="1" applyFont="1" applyBorder="1" applyAlignment="1">
      <alignment horizontal="left" vertical="center" wrapText="1"/>
    </xf>
    <xf numFmtId="49" fontId="33" fillId="0" borderId="16" xfId="0" applyNumberFormat="1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192" fontId="38" fillId="0" borderId="14" xfId="93" applyNumberFormat="1" applyFont="1" applyBorder="1" applyAlignment="1">
      <alignment horizontal="center" vertical="center" wrapText="1"/>
      <protection/>
    </xf>
    <xf numFmtId="0" fontId="33" fillId="0" borderId="16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vertical="center"/>
    </xf>
    <xf numFmtId="0" fontId="34" fillId="0" borderId="14" xfId="0" applyFont="1" applyFill="1" applyBorder="1" applyAlignment="1">
      <alignment horizontal="right" vertical="center" wrapText="1"/>
    </xf>
    <xf numFmtId="49" fontId="34" fillId="0" borderId="14" xfId="0" applyNumberFormat="1" applyFont="1" applyBorder="1" applyAlignment="1">
      <alignment horizontal="right" vertical="center"/>
    </xf>
    <xf numFmtId="192" fontId="40" fillId="0" borderId="14" xfId="93" applyNumberFormat="1" applyFont="1" applyBorder="1" applyAlignment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49" fontId="34" fillId="0" borderId="14" xfId="0" applyNumberFormat="1" applyFont="1" applyFill="1" applyBorder="1" applyAlignment="1">
      <alignment horizontal="right" vertical="center" wrapText="1"/>
    </xf>
    <xf numFmtId="192" fontId="37" fillId="0" borderId="14" xfId="93" applyNumberFormat="1" applyFont="1" applyBorder="1" applyAlignment="1">
      <alignment vertical="center"/>
      <protection/>
    </xf>
    <xf numFmtId="192" fontId="36" fillId="0" borderId="14" xfId="93" applyNumberFormat="1" applyFont="1" applyBorder="1" applyAlignment="1">
      <alignment vertical="center"/>
      <protection/>
    </xf>
    <xf numFmtId="192" fontId="36" fillId="52" borderId="14" xfId="93" applyNumberFormat="1" applyFont="1" applyFill="1" applyBorder="1" applyAlignment="1">
      <alignment vertical="center"/>
      <protection/>
    </xf>
    <xf numFmtId="192" fontId="37" fillId="0" borderId="14" xfId="0" applyNumberFormat="1" applyFont="1" applyBorder="1" applyAlignment="1">
      <alignment vertical="center"/>
    </xf>
    <xf numFmtId="0" fontId="34" fillId="0" borderId="14" xfId="0" applyFont="1" applyFill="1" applyBorder="1" applyAlignment="1">
      <alignment horizontal="right" vertical="center"/>
    </xf>
    <xf numFmtId="192" fontId="37" fillId="52" borderId="14" xfId="93" applyNumberFormat="1" applyFont="1" applyFill="1" applyBorder="1" applyAlignment="1">
      <alignment vertical="center"/>
      <protection/>
    </xf>
    <xf numFmtId="0" fontId="29" fillId="0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29" fillId="0" borderId="18" xfId="0" applyNumberFormat="1" applyFont="1" applyFill="1" applyBorder="1" applyAlignment="1" applyProtection="1">
      <alignment horizontal="center" vertical="center" wrapText="1"/>
      <protection/>
    </xf>
    <xf numFmtId="0" fontId="29" fillId="0" borderId="14" xfId="0" applyFont="1" applyBorder="1" applyAlignment="1">
      <alignment horizontal="center" vertical="center" wrapText="1"/>
    </xf>
    <xf numFmtId="0" fontId="29" fillId="0" borderId="14" xfId="0" applyNumberFormat="1" applyFont="1" applyFill="1" applyBorder="1" applyAlignment="1" applyProtection="1">
      <alignment vertical="center" wrapText="1"/>
      <protection/>
    </xf>
    <xf numFmtId="0" fontId="27" fillId="0" borderId="14" xfId="0" applyNumberFormat="1" applyFont="1" applyFill="1" applyBorder="1" applyAlignment="1" applyProtection="1">
      <alignment horizontal="center" vertical="center" wrapText="1"/>
      <protection/>
    </xf>
    <xf numFmtId="0" fontId="35" fillId="0" borderId="14" xfId="0" applyFont="1" applyFill="1" applyBorder="1" applyAlignment="1">
      <alignment horizontal="right" vertical="center" wrapText="1"/>
    </xf>
    <xf numFmtId="192" fontId="36" fillId="0" borderId="14" xfId="93" applyNumberFormat="1" applyFont="1" applyFill="1" applyBorder="1" applyAlignment="1">
      <alignment vertical="center"/>
      <protection/>
    </xf>
    <xf numFmtId="49" fontId="35" fillId="0" borderId="14" xfId="0" applyNumberFormat="1" applyFont="1" applyFill="1" applyBorder="1" applyAlignment="1">
      <alignment horizontal="right" vertical="center" wrapText="1"/>
    </xf>
    <xf numFmtId="192" fontId="41" fillId="52" borderId="14" xfId="93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33" fillId="0" borderId="16" xfId="0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33" fillId="52" borderId="16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horizontal="center" vertical="center"/>
    </xf>
    <xf numFmtId="0" fontId="34" fillId="0" borderId="14" xfId="0" applyFont="1" applyBorder="1" applyAlignment="1">
      <alignment horizontal="right" vertical="center" wrapText="1"/>
    </xf>
    <xf numFmtId="192" fontId="40" fillId="0" borderId="14" xfId="0" applyNumberFormat="1" applyFont="1" applyBorder="1" applyAlignment="1">
      <alignment horizontal="center" vertical="center"/>
    </xf>
    <xf numFmtId="0" fontId="34" fillId="0" borderId="0" xfId="0" applyNumberFormat="1" applyFont="1" applyFill="1" applyBorder="1" applyAlignment="1" applyProtection="1">
      <alignment horizontal="center" vertical="top" wrapText="1"/>
      <protection/>
    </xf>
    <xf numFmtId="192" fontId="43" fillId="52" borderId="14" xfId="93" applyNumberFormat="1" applyFont="1" applyFill="1" applyBorder="1" applyAlignment="1">
      <alignment vertical="center"/>
      <protection/>
    </xf>
    <xf numFmtId="192" fontId="38" fillId="0" borderId="14" xfId="93" applyNumberFormat="1" applyFont="1" applyFill="1" applyBorder="1" applyAlignment="1">
      <alignment horizontal="center" vertical="center" wrapText="1"/>
      <protection/>
    </xf>
    <xf numFmtId="0" fontId="33" fillId="0" borderId="16" xfId="0" applyFont="1" applyBorder="1" applyAlignment="1">
      <alignment horizontal="left" vertical="center" wrapText="1"/>
    </xf>
    <xf numFmtId="0" fontId="35" fillId="0" borderId="14" xfId="0" applyFont="1" applyFill="1" applyBorder="1" applyAlignment="1">
      <alignment horizontal="right" vertical="center"/>
    </xf>
    <xf numFmtId="0" fontId="35" fillId="0" borderId="15" xfId="0" applyFont="1" applyFill="1" applyBorder="1" applyAlignment="1">
      <alignment horizontal="right" vertical="center" wrapText="1"/>
    </xf>
    <xf numFmtId="49" fontId="35" fillId="0" borderId="15" xfId="0" applyNumberFormat="1" applyFont="1" applyFill="1" applyBorder="1" applyAlignment="1">
      <alignment horizontal="right" vertical="center" wrapText="1"/>
    </xf>
    <xf numFmtId="0" fontId="33" fillId="0" borderId="14" xfId="0" applyFont="1" applyFill="1" applyBorder="1" applyAlignment="1">
      <alignment horizontal="left" vertical="center" wrapText="1"/>
    </xf>
    <xf numFmtId="0" fontId="35" fillId="52" borderId="15" xfId="0" applyFont="1" applyFill="1" applyBorder="1" applyAlignment="1">
      <alignment horizontal="right" vertical="center" wrapText="1"/>
    </xf>
    <xf numFmtId="0" fontId="33" fillId="0" borderId="14" xfId="0" applyFont="1" applyFill="1" applyBorder="1" applyAlignment="1">
      <alignment horizontal="left" wrapText="1"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33" fillId="0" borderId="0" xfId="0" applyFont="1" applyFill="1" applyAlignment="1">
      <alignment/>
    </xf>
    <xf numFmtId="0" fontId="29" fillId="0" borderId="14" xfId="0" applyFont="1" applyFill="1" applyBorder="1" applyAlignment="1">
      <alignment horizontal="center"/>
    </xf>
    <xf numFmtId="0" fontId="35" fillId="0" borderId="14" xfId="0" applyFont="1" applyFill="1" applyBorder="1" applyAlignment="1">
      <alignment vertical="center"/>
    </xf>
    <xf numFmtId="192" fontId="35" fillId="0" borderId="14" xfId="0" applyNumberFormat="1" applyFont="1" applyFill="1" applyBorder="1" applyAlignment="1">
      <alignment vertical="center"/>
    </xf>
    <xf numFmtId="195" fontId="34" fillId="0" borderId="14" xfId="0" applyNumberFormat="1" applyFont="1" applyFill="1" applyBorder="1" applyAlignment="1">
      <alignment vertical="center"/>
    </xf>
    <xf numFmtId="195" fontId="35" fillId="0" borderId="14" xfId="0" applyNumberFormat="1" applyFont="1" applyFill="1" applyBorder="1" applyAlignment="1">
      <alignment vertical="center"/>
    </xf>
    <xf numFmtId="2" fontId="35" fillId="0" borderId="14" xfId="0" applyNumberFormat="1" applyFont="1" applyFill="1" applyBorder="1" applyAlignment="1">
      <alignment vertical="center"/>
    </xf>
    <xf numFmtId="4" fontId="35" fillId="0" borderId="14" xfId="0" applyNumberFormat="1" applyFont="1" applyFill="1" applyBorder="1" applyAlignment="1">
      <alignment vertical="center"/>
    </xf>
    <xf numFmtId="192" fontId="34" fillId="0" borderId="14" xfId="0" applyNumberFormat="1" applyFont="1" applyFill="1" applyBorder="1" applyAlignment="1">
      <alignment vertical="center"/>
    </xf>
    <xf numFmtId="4" fontId="37" fillId="0" borderId="14" xfId="0" applyNumberFormat="1" applyFont="1" applyBorder="1" applyAlignment="1">
      <alignment vertical="center"/>
    </xf>
    <xf numFmtId="4" fontId="34" fillId="0" borderId="14" xfId="0" applyNumberFormat="1" applyFont="1" applyFill="1" applyBorder="1" applyAlignment="1">
      <alignment vertical="center"/>
    </xf>
    <xf numFmtId="4" fontId="37" fillId="0" borderId="14" xfId="93" applyNumberFormat="1" applyFont="1" applyBorder="1" applyAlignment="1">
      <alignment vertical="center"/>
      <protection/>
    </xf>
    <xf numFmtId="0" fontId="33" fillId="0" borderId="0" xfId="0" applyFont="1" applyAlignment="1">
      <alignment wrapText="1"/>
    </xf>
    <xf numFmtId="0" fontId="34" fillId="0" borderId="19" xfId="0" applyFont="1" applyBorder="1" applyAlignment="1">
      <alignment horizontal="center" wrapText="1"/>
    </xf>
    <xf numFmtId="0" fontId="29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29" fillId="0" borderId="20" xfId="0" applyNumberFormat="1" applyFont="1" applyFill="1" applyBorder="1" applyAlignment="1" applyProtection="1">
      <alignment horizontal="center" vertical="center" wrapText="1"/>
      <protection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29" fillId="0" borderId="14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/>
    </xf>
    <xf numFmtId="0" fontId="34" fillId="0" borderId="0" xfId="0" applyNumberFormat="1" applyFont="1" applyFill="1" applyBorder="1" applyAlignment="1" applyProtection="1">
      <alignment horizontal="center" vertical="top" wrapText="1"/>
      <protection/>
    </xf>
    <xf numFmtId="0" fontId="33" fillId="0" borderId="14" xfId="0" applyNumberFormat="1" applyFont="1" applyFill="1" applyBorder="1" applyAlignment="1" applyProtection="1">
      <alignment horizontal="center" vertical="center"/>
      <protection/>
    </xf>
    <xf numFmtId="0" fontId="27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4" fillId="0" borderId="0" xfId="0" applyNumberFormat="1" applyFont="1" applyFill="1" applyBorder="1" applyAlignment="1" applyProtection="1">
      <alignment horizontal="center" vertical="top" wrapText="1"/>
      <protection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view="pageBreakPreview" zoomScale="98" zoomScaleSheetLayoutView="98" zoomScalePageLayoutView="0" workbookViewId="0" topLeftCell="A25">
      <selection activeCell="N28" sqref="N28"/>
    </sheetView>
  </sheetViews>
  <sheetFormatPr defaultColWidth="9.16015625" defaultRowHeight="12.75"/>
  <cols>
    <col min="1" max="1" width="22" style="5" customWidth="1"/>
    <col min="2" max="3" width="17.33203125" style="5" customWidth="1"/>
    <col min="4" max="4" width="69" style="2" customWidth="1"/>
    <col min="5" max="5" width="41.5" style="2" customWidth="1"/>
    <col min="6" max="6" width="25.16015625" style="2" customWidth="1"/>
    <col min="7" max="7" width="23.66015625" style="2" customWidth="1"/>
    <col min="8" max="8" width="23.33203125" style="2" customWidth="1"/>
    <col min="9" max="10" width="21.16015625" style="2" customWidth="1"/>
    <col min="11" max="11" width="21.83203125" style="1" customWidth="1"/>
    <col min="12" max="12" width="20.83203125" style="1" customWidth="1"/>
    <col min="13" max="13" width="19.66015625" style="1" customWidth="1"/>
    <col min="14" max="14" width="22.5" style="1" customWidth="1"/>
    <col min="15" max="15" width="24.5" style="1" customWidth="1"/>
    <col min="16" max="17" width="20.66015625" style="1" customWidth="1"/>
    <col min="18" max="18" width="22.5" style="1" customWidth="1"/>
    <col min="19" max="16384" width="9.16015625" style="1" customWidth="1"/>
  </cols>
  <sheetData>
    <row r="1" spans="7:18" ht="64.5" customHeight="1">
      <c r="G1" s="95"/>
      <c r="H1" s="95"/>
      <c r="I1" s="95"/>
      <c r="J1" s="95"/>
      <c r="O1" s="95" t="s">
        <v>151</v>
      </c>
      <c r="P1" s="95"/>
      <c r="Q1" s="95"/>
      <c r="R1" s="95"/>
    </row>
    <row r="2" spans="1:18" ht="38.25" customHeight="1">
      <c r="A2" s="98" t="s">
        <v>136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10" ht="21" customHeight="1">
      <c r="A3" s="102">
        <v>18514000000</v>
      </c>
      <c r="B3" s="102"/>
      <c r="C3" s="63"/>
      <c r="D3" s="63"/>
      <c r="E3" s="63"/>
      <c r="F3" s="63"/>
      <c r="G3" s="63"/>
      <c r="H3" s="63"/>
      <c r="I3" s="63"/>
      <c r="J3" s="63"/>
    </row>
    <row r="4" spans="1:10" ht="23.25" customHeight="1">
      <c r="A4" s="101" t="s">
        <v>80</v>
      </c>
      <c r="B4" s="101"/>
      <c r="C4" s="63"/>
      <c r="D4" s="63"/>
      <c r="E4" s="63"/>
      <c r="F4" s="63"/>
      <c r="G4" s="63"/>
      <c r="H4" s="63"/>
      <c r="I4" s="63"/>
      <c r="J4" s="63"/>
    </row>
    <row r="5" spans="1:18" ht="23.25" customHeight="1">
      <c r="A5" s="73"/>
      <c r="B5" s="73"/>
      <c r="C5" s="63"/>
      <c r="D5" s="63"/>
      <c r="E5" s="63"/>
      <c r="F5" s="63"/>
      <c r="G5" s="63"/>
      <c r="H5" s="63"/>
      <c r="I5" s="63"/>
      <c r="J5" s="63"/>
      <c r="R5" s="74" t="s">
        <v>6</v>
      </c>
    </row>
    <row r="6" spans="1:18" ht="23.25" customHeight="1">
      <c r="A6" s="100" t="s">
        <v>76</v>
      </c>
      <c r="B6" s="93" t="s">
        <v>77</v>
      </c>
      <c r="C6" s="93" t="s">
        <v>70</v>
      </c>
      <c r="D6" s="93" t="s">
        <v>78</v>
      </c>
      <c r="E6" s="94" t="s">
        <v>71</v>
      </c>
      <c r="F6" s="99" t="s">
        <v>124</v>
      </c>
      <c r="G6" s="99"/>
      <c r="H6" s="99"/>
      <c r="I6" s="99"/>
      <c r="J6" s="99"/>
      <c r="K6" s="97" t="s">
        <v>125</v>
      </c>
      <c r="L6" s="97"/>
      <c r="M6" s="97"/>
      <c r="N6" s="97"/>
      <c r="O6" s="97" t="s">
        <v>126</v>
      </c>
      <c r="P6" s="97"/>
      <c r="Q6" s="97"/>
      <c r="R6" s="97"/>
    </row>
    <row r="7" spans="1:18" ht="78" customHeight="1">
      <c r="A7" s="100"/>
      <c r="B7" s="93"/>
      <c r="C7" s="93"/>
      <c r="D7" s="93"/>
      <c r="E7" s="94"/>
      <c r="F7" s="90" t="s">
        <v>79</v>
      </c>
      <c r="G7" s="92" t="s">
        <v>53</v>
      </c>
      <c r="H7" s="92" t="s">
        <v>0</v>
      </c>
      <c r="I7" s="88" t="s">
        <v>1</v>
      </c>
      <c r="J7" s="89"/>
      <c r="K7" s="92" t="s">
        <v>53</v>
      </c>
      <c r="L7" s="92" t="s">
        <v>0</v>
      </c>
      <c r="M7" s="88" t="s">
        <v>1</v>
      </c>
      <c r="N7" s="89"/>
      <c r="O7" s="92" t="s">
        <v>53</v>
      </c>
      <c r="P7" s="92" t="s">
        <v>0</v>
      </c>
      <c r="Q7" s="88" t="s">
        <v>1</v>
      </c>
      <c r="R7" s="89"/>
    </row>
    <row r="8" spans="1:18" ht="32.25" customHeight="1">
      <c r="A8" s="100"/>
      <c r="B8" s="93"/>
      <c r="C8" s="93"/>
      <c r="D8" s="93"/>
      <c r="E8" s="94"/>
      <c r="F8" s="91"/>
      <c r="G8" s="91"/>
      <c r="H8" s="91"/>
      <c r="I8" s="49" t="s">
        <v>54</v>
      </c>
      <c r="J8" s="49" t="s">
        <v>55</v>
      </c>
      <c r="K8" s="96"/>
      <c r="L8" s="96"/>
      <c r="M8" s="49" t="s">
        <v>54</v>
      </c>
      <c r="N8" s="49" t="s">
        <v>55</v>
      </c>
      <c r="O8" s="96"/>
      <c r="P8" s="96"/>
      <c r="Q8" s="49" t="s">
        <v>54</v>
      </c>
      <c r="R8" s="49" t="s">
        <v>55</v>
      </c>
    </row>
    <row r="9" spans="1:18" ht="18" customHeight="1">
      <c r="A9" s="51">
        <v>1</v>
      </c>
      <c r="B9" s="46">
        <v>2</v>
      </c>
      <c r="C9" s="47">
        <v>3</v>
      </c>
      <c r="D9" s="48">
        <v>4</v>
      </c>
      <c r="E9" s="49">
        <v>5</v>
      </c>
      <c r="F9" s="49">
        <v>6</v>
      </c>
      <c r="G9" s="50">
        <v>7</v>
      </c>
      <c r="H9" s="50">
        <v>8</v>
      </c>
      <c r="I9" s="49">
        <v>9</v>
      </c>
      <c r="J9" s="49">
        <v>10</v>
      </c>
      <c r="K9" s="75">
        <v>11</v>
      </c>
      <c r="L9" s="75">
        <v>12</v>
      </c>
      <c r="M9" s="75">
        <v>13</v>
      </c>
      <c r="N9" s="75">
        <v>14</v>
      </c>
      <c r="O9" s="75">
        <v>15</v>
      </c>
      <c r="P9" s="75">
        <v>16</v>
      </c>
      <c r="Q9" s="75">
        <v>17</v>
      </c>
      <c r="R9" s="75">
        <v>18</v>
      </c>
    </row>
    <row r="10" spans="1:18" s="38" customFormat="1" ht="21.75" customHeight="1">
      <c r="A10" s="12" t="s">
        <v>2</v>
      </c>
      <c r="B10" s="12"/>
      <c r="C10" s="12"/>
      <c r="D10" s="27" t="s">
        <v>7</v>
      </c>
      <c r="E10" s="4"/>
      <c r="F10" s="4"/>
      <c r="G10" s="40">
        <f>G11</f>
        <v>6419088</v>
      </c>
      <c r="H10" s="40">
        <f>H11</f>
        <v>6248388</v>
      </c>
      <c r="I10" s="40">
        <f>I11</f>
        <v>170700</v>
      </c>
      <c r="J10" s="40">
        <f>J11</f>
        <v>168200</v>
      </c>
      <c r="K10" s="78">
        <f>L10+M10</f>
        <v>154900</v>
      </c>
      <c r="L10" s="40">
        <f>L11</f>
        <v>54900</v>
      </c>
      <c r="M10" s="40">
        <f aca="true" t="shared" si="0" ref="M10:R10">M11</f>
        <v>100000</v>
      </c>
      <c r="N10" s="40">
        <f t="shared" si="0"/>
        <v>0</v>
      </c>
      <c r="O10" s="40">
        <f t="shared" si="0"/>
        <v>6573988</v>
      </c>
      <c r="P10" s="40">
        <f t="shared" si="0"/>
        <v>6303288</v>
      </c>
      <c r="Q10" s="40">
        <f t="shared" si="0"/>
        <v>270700</v>
      </c>
      <c r="R10" s="40">
        <f t="shared" si="0"/>
        <v>168200</v>
      </c>
    </row>
    <row r="11" spans="1:18" s="38" customFormat="1" ht="20.25" customHeight="1">
      <c r="A11" s="12" t="s">
        <v>8</v>
      </c>
      <c r="B11" s="12"/>
      <c r="C11" s="12"/>
      <c r="D11" s="28" t="s">
        <v>7</v>
      </c>
      <c r="E11" s="4"/>
      <c r="F11" s="4"/>
      <c r="G11" s="40">
        <f>H11+I11</f>
        <v>6419088</v>
      </c>
      <c r="H11" s="40">
        <f>H12+H13+H14+H15+H16+H17+H18+H19+H20+H21+H22+H23+H24+H25+H26+H27+H28+H29+H30+H31++H33+H34+H32</f>
        <v>6248388</v>
      </c>
      <c r="I11" s="40">
        <f aca="true" t="shared" si="1" ref="I11:R11">I12+I13+I14+I15+I16+I17+I18+I19+I20+I21+I22+I23+I24+I25+I26+I27+I28+I29+I30+I31++I33+I34+I32</f>
        <v>170700</v>
      </c>
      <c r="J11" s="40">
        <f t="shared" si="1"/>
        <v>168200</v>
      </c>
      <c r="K11" s="40">
        <f t="shared" si="1"/>
        <v>154900</v>
      </c>
      <c r="L11" s="40">
        <f t="shared" si="1"/>
        <v>54900</v>
      </c>
      <c r="M11" s="40">
        <f t="shared" si="1"/>
        <v>100000</v>
      </c>
      <c r="N11" s="40">
        <f t="shared" si="1"/>
        <v>0</v>
      </c>
      <c r="O11" s="40">
        <f t="shared" si="1"/>
        <v>6573988</v>
      </c>
      <c r="P11" s="40">
        <f t="shared" si="1"/>
        <v>6303288</v>
      </c>
      <c r="Q11" s="40">
        <f t="shared" si="1"/>
        <v>270700</v>
      </c>
      <c r="R11" s="40">
        <f t="shared" si="1"/>
        <v>168200</v>
      </c>
    </row>
    <row r="12" spans="1:18" s="32" customFormat="1" ht="83.25" customHeight="1">
      <c r="A12" s="21" t="s">
        <v>42</v>
      </c>
      <c r="B12" s="52">
        <v>2113</v>
      </c>
      <c r="C12" s="16" t="s">
        <v>41</v>
      </c>
      <c r="D12" s="25" t="s">
        <v>40</v>
      </c>
      <c r="E12" s="29" t="s">
        <v>116</v>
      </c>
      <c r="F12" s="29" t="s">
        <v>115</v>
      </c>
      <c r="G12" s="41">
        <f aca="true" t="shared" si="2" ref="G12:G53">H12+I12</f>
        <v>1891100</v>
      </c>
      <c r="H12" s="53">
        <v>1872900</v>
      </c>
      <c r="I12" s="42">
        <v>18200</v>
      </c>
      <c r="J12" s="41">
        <v>18200</v>
      </c>
      <c r="K12" s="79">
        <f>L12+M12</f>
        <v>0</v>
      </c>
      <c r="L12" s="79"/>
      <c r="M12" s="79"/>
      <c r="N12" s="79"/>
      <c r="O12" s="77">
        <f>G12+K12</f>
        <v>1891100</v>
      </c>
      <c r="P12" s="77">
        <f>H12+L12</f>
        <v>1872900</v>
      </c>
      <c r="Q12" s="77">
        <f>I12+M12</f>
        <v>18200</v>
      </c>
      <c r="R12" s="77">
        <f>J12+N12</f>
        <v>18200</v>
      </c>
    </row>
    <row r="13" spans="1:18" s="32" customFormat="1" ht="52.5" customHeight="1">
      <c r="A13" s="21" t="s">
        <v>83</v>
      </c>
      <c r="B13" s="52">
        <v>2144</v>
      </c>
      <c r="C13" s="16" t="s">
        <v>84</v>
      </c>
      <c r="D13" s="66" t="s">
        <v>85</v>
      </c>
      <c r="E13" s="29" t="s">
        <v>117</v>
      </c>
      <c r="F13" s="29" t="s">
        <v>115</v>
      </c>
      <c r="G13" s="41">
        <f t="shared" si="2"/>
        <v>197100</v>
      </c>
      <c r="H13" s="53">
        <v>197100</v>
      </c>
      <c r="I13" s="42"/>
      <c r="J13" s="40"/>
      <c r="K13" s="79">
        <f aca="true" t="shared" si="3" ref="K13:K53">L13+M13</f>
        <v>54900</v>
      </c>
      <c r="L13" s="79">
        <v>54900</v>
      </c>
      <c r="M13" s="76"/>
      <c r="N13" s="76"/>
      <c r="O13" s="77">
        <f aca="true" t="shared" si="4" ref="O13:O52">G13+K13</f>
        <v>252000</v>
      </c>
      <c r="P13" s="77">
        <f aca="true" t="shared" si="5" ref="P13:P54">H13+L13</f>
        <v>252000</v>
      </c>
      <c r="Q13" s="77">
        <f aca="true" t="shared" si="6" ref="Q13:Q54">I13+M13</f>
        <v>0</v>
      </c>
      <c r="R13" s="77">
        <f aca="true" t="shared" si="7" ref="R13:R54">J13+N13</f>
        <v>0</v>
      </c>
    </row>
    <row r="14" spans="1:18" s="58" customFormat="1" ht="64.5" customHeight="1">
      <c r="A14" s="18" t="s">
        <v>56</v>
      </c>
      <c r="B14" s="18" t="s">
        <v>57</v>
      </c>
      <c r="C14" s="54" t="s">
        <v>14</v>
      </c>
      <c r="D14" s="59" t="s">
        <v>58</v>
      </c>
      <c r="E14" s="29" t="s">
        <v>38</v>
      </c>
      <c r="F14" s="29" t="s">
        <v>118</v>
      </c>
      <c r="G14" s="41">
        <f t="shared" si="2"/>
        <v>5500</v>
      </c>
      <c r="H14" s="42">
        <v>5500</v>
      </c>
      <c r="I14" s="55"/>
      <c r="J14" s="64"/>
      <c r="K14" s="76">
        <f t="shared" si="3"/>
        <v>0</v>
      </c>
      <c r="L14" s="76"/>
      <c r="M14" s="76"/>
      <c r="N14" s="76"/>
      <c r="O14" s="77">
        <f t="shared" si="4"/>
        <v>5500</v>
      </c>
      <c r="P14" s="77">
        <f t="shared" si="5"/>
        <v>5500</v>
      </c>
      <c r="Q14" s="77">
        <f t="shared" si="6"/>
        <v>0</v>
      </c>
      <c r="R14" s="77">
        <f t="shared" si="7"/>
        <v>0</v>
      </c>
    </row>
    <row r="15" spans="1:18" s="33" customFormat="1" ht="132.75" customHeight="1">
      <c r="A15" s="13" t="s">
        <v>15</v>
      </c>
      <c r="B15" s="13" t="s">
        <v>16</v>
      </c>
      <c r="C15" s="13" t="s">
        <v>14</v>
      </c>
      <c r="D15" s="24" t="s">
        <v>17</v>
      </c>
      <c r="E15" s="29" t="s">
        <v>46</v>
      </c>
      <c r="F15" s="29" t="s">
        <v>118</v>
      </c>
      <c r="G15" s="41">
        <f t="shared" si="2"/>
        <v>250000</v>
      </c>
      <c r="H15" s="41">
        <v>250000</v>
      </c>
      <c r="I15" s="41"/>
      <c r="J15" s="40"/>
      <c r="K15" s="76">
        <f t="shared" si="3"/>
        <v>0</v>
      </c>
      <c r="L15" s="76"/>
      <c r="M15" s="76"/>
      <c r="N15" s="76"/>
      <c r="O15" s="77">
        <f t="shared" si="4"/>
        <v>250000</v>
      </c>
      <c r="P15" s="77">
        <f t="shared" si="5"/>
        <v>250000</v>
      </c>
      <c r="Q15" s="77">
        <f t="shared" si="6"/>
        <v>0</v>
      </c>
      <c r="R15" s="77">
        <f t="shared" si="7"/>
        <v>0</v>
      </c>
    </row>
    <row r="16" spans="1:18" s="33" customFormat="1" ht="130.5" customHeight="1">
      <c r="A16" s="13" t="s">
        <v>59</v>
      </c>
      <c r="B16" s="13" t="s">
        <v>60</v>
      </c>
      <c r="C16" s="13" t="s">
        <v>14</v>
      </c>
      <c r="D16" s="24" t="s">
        <v>61</v>
      </c>
      <c r="E16" s="65" t="s">
        <v>74</v>
      </c>
      <c r="F16" s="29" t="s">
        <v>118</v>
      </c>
      <c r="G16" s="41">
        <f>H16+I16</f>
        <v>300000</v>
      </c>
      <c r="H16" s="41">
        <v>300000</v>
      </c>
      <c r="I16" s="41"/>
      <c r="J16" s="40"/>
      <c r="K16" s="76">
        <f t="shared" si="3"/>
        <v>0</v>
      </c>
      <c r="L16" s="76"/>
      <c r="M16" s="76"/>
      <c r="N16" s="76"/>
      <c r="O16" s="77">
        <f t="shared" si="4"/>
        <v>300000</v>
      </c>
      <c r="P16" s="77">
        <f t="shared" si="5"/>
        <v>300000</v>
      </c>
      <c r="Q16" s="77">
        <f t="shared" si="6"/>
        <v>0</v>
      </c>
      <c r="R16" s="77">
        <f t="shared" si="7"/>
        <v>0</v>
      </c>
    </row>
    <row r="17" spans="1:18" s="33" customFormat="1" ht="69" customHeight="1">
      <c r="A17" s="13" t="s">
        <v>98</v>
      </c>
      <c r="B17" s="13" t="s">
        <v>99</v>
      </c>
      <c r="C17" s="13" t="s">
        <v>14</v>
      </c>
      <c r="D17" s="24" t="s">
        <v>100</v>
      </c>
      <c r="E17" s="29" t="s">
        <v>38</v>
      </c>
      <c r="F17" s="29" t="s">
        <v>118</v>
      </c>
      <c r="G17" s="41">
        <f t="shared" si="2"/>
        <v>0</v>
      </c>
      <c r="H17" s="41">
        <v>0</v>
      </c>
      <c r="I17" s="41"/>
      <c r="J17" s="40"/>
      <c r="K17" s="79">
        <f t="shared" si="3"/>
        <v>0</v>
      </c>
      <c r="L17" s="79"/>
      <c r="M17" s="76"/>
      <c r="N17" s="76"/>
      <c r="O17" s="77">
        <f t="shared" si="4"/>
        <v>0</v>
      </c>
      <c r="P17" s="77">
        <f t="shared" si="5"/>
        <v>0</v>
      </c>
      <c r="Q17" s="77">
        <f t="shared" si="6"/>
        <v>0</v>
      </c>
      <c r="R17" s="77">
        <f t="shared" si="7"/>
        <v>0</v>
      </c>
    </row>
    <row r="18" spans="1:18" s="33" customFormat="1" ht="84" customHeight="1">
      <c r="A18" s="13" t="s">
        <v>101</v>
      </c>
      <c r="B18" s="13" t="s">
        <v>102</v>
      </c>
      <c r="C18" s="13" t="s">
        <v>103</v>
      </c>
      <c r="D18" s="24" t="s">
        <v>104</v>
      </c>
      <c r="E18" s="29" t="s">
        <v>38</v>
      </c>
      <c r="F18" s="29" t="s">
        <v>118</v>
      </c>
      <c r="G18" s="41">
        <f t="shared" si="2"/>
        <v>0</v>
      </c>
      <c r="H18" s="41">
        <v>0</v>
      </c>
      <c r="I18" s="41"/>
      <c r="J18" s="40"/>
      <c r="K18" s="79">
        <f t="shared" si="3"/>
        <v>0</v>
      </c>
      <c r="L18" s="79"/>
      <c r="M18" s="76"/>
      <c r="N18" s="76"/>
      <c r="O18" s="77">
        <f t="shared" si="4"/>
        <v>0</v>
      </c>
      <c r="P18" s="77">
        <f t="shared" si="5"/>
        <v>0</v>
      </c>
      <c r="Q18" s="77">
        <f t="shared" si="6"/>
        <v>0</v>
      </c>
      <c r="R18" s="77">
        <f t="shared" si="7"/>
        <v>0</v>
      </c>
    </row>
    <row r="19" spans="1:18" s="33" customFormat="1" ht="125.25" customHeight="1">
      <c r="A19" s="13" t="s">
        <v>86</v>
      </c>
      <c r="B19" s="13" t="s">
        <v>87</v>
      </c>
      <c r="C19" s="13" t="s">
        <v>12</v>
      </c>
      <c r="D19" s="24" t="s">
        <v>88</v>
      </c>
      <c r="E19" s="29" t="s">
        <v>38</v>
      </c>
      <c r="F19" s="29" t="s">
        <v>118</v>
      </c>
      <c r="G19" s="41">
        <f t="shared" si="2"/>
        <v>818570</v>
      </c>
      <c r="H19" s="41">
        <v>818570</v>
      </c>
      <c r="I19" s="41"/>
      <c r="J19" s="40"/>
      <c r="K19" s="79">
        <f t="shared" si="3"/>
        <v>0</v>
      </c>
      <c r="L19" s="79"/>
      <c r="M19" s="76"/>
      <c r="N19" s="76"/>
      <c r="O19" s="77">
        <f t="shared" si="4"/>
        <v>818570</v>
      </c>
      <c r="P19" s="77">
        <f t="shared" si="5"/>
        <v>818570</v>
      </c>
      <c r="Q19" s="77">
        <f t="shared" si="6"/>
        <v>0</v>
      </c>
      <c r="R19" s="77">
        <f t="shared" si="7"/>
        <v>0</v>
      </c>
    </row>
    <row r="20" spans="1:18" s="33" customFormat="1" ht="103.5" customHeight="1">
      <c r="A20" s="13" t="s">
        <v>89</v>
      </c>
      <c r="B20" s="13" t="s">
        <v>90</v>
      </c>
      <c r="C20" s="13" t="s">
        <v>9</v>
      </c>
      <c r="D20" s="24" t="s">
        <v>91</v>
      </c>
      <c r="E20" s="29" t="s">
        <v>38</v>
      </c>
      <c r="F20" s="29" t="s">
        <v>118</v>
      </c>
      <c r="G20" s="41">
        <f t="shared" si="2"/>
        <v>20198</v>
      </c>
      <c r="H20" s="41">
        <v>20198</v>
      </c>
      <c r="I20" s="41"/>
      <c r="J20" s="40"/>
      <c r="K20" s="79">
        <f t="shared" si="3"/>
        <v>0</v>
      </c>
      <c r="L20" s="79"/>
      <c r="M20" s="76"/>
      <c r="N20" s="76"/>
      <c r="O20" s="77">
        <f t="shared" si="4"/>
        <v>20198</v>
      </c>
      <c r="P20" s="77">
        <f t="shared" si="5"/>
        <v>20198</v>
      </c>
      <c r="Q20" s="77">
        <f t="shared" si="6"/>
        <v>0</v>
      </c>
      <c r="R20" s="77">
        <f t="shared" si="7"/>
        <v>0</v>
      </c>
    </row>
    <row r="21" spans="1:18" s="33" customFormat="1" ht="96" customHeight="1">
      <c r="A21" s="13" t="s">
        <v>105</v>
      </c>
      <c r="B21" s="13" t="s">
        <v>106</v>
      </c>
      <c r="C21" s="13" t="s">
        <v>9</v>
      </c>
      <c r="D21" s="24" t="s">
        <v>107</v>
      </c>
      <c r="E21" s="29" t="s">
        <v>38</v>
      </c>
      <c r="F21" s="29" t="s">
        <v>118</v>
      </c>
      <c r="G21" s="41">
        <f t="shared" si="2"/>
        <v>0</v>
      </c>
      <c r="H21" s="41">
        <v>0</v>
      </c>
      <c r="I21" s="41"/>
      <c r="J21" s="40"/>
      <c r="K21" s="79">
        <f t="shared" si="3"/>
        <v>0</v>
      </c>
      <c r="L21" s="79"/>
      <c r="M21" s="76"/>
      <c r="N21" s="76"/>
      <c r="O21" s="77">
        <f t="shared" si="4"/>
        <v>0</v>
      </c>
      <c r="P21" s="77">
        <f t="shared" si="5"/>
        <v>0</v>
      </c>
      <c r="Q21" s="77">
        <f t="shared" si="6"/>
        <v>0</v>
      </c>
      <c r="R21" s="77">
        <f t="shared" si="7"/>
        <v>0</v>
      </c>
    </row>
    <row r="22" spans="1:18" s="56" customFormat="1" ht="95.25" customHeight="1">
      <c r="A22" s="13" t="s">
        <v>62</v>
      </c>
      <c r="B22" s="13" t="s">
        <v>63</v>
      </c>
      <c r="C22" s="13" t="s">
        <v>64</v>
      </c>
      <c r="D22" s="24" t="s">
        <v>119</v>
      </c>
      <c r="E22" s="29" t="s">
        <v>38</v>
      </c>
      <c r="F22" s="29" t="s">
        <v>118</v>
      </c>
      <c r="G22" s="41">
        <f t="shared" si="2"/>
        <v>6000</v>
      </c>
      <c r="H22" s="41">
        <v>6000</v>
      </c>
      <c r="I22" s="41"/>
      <c r="J22" s="40"/>
      <c r="K22" s="79">
        <f t="shared" si="3"/>
        <v>0</v>
      </c>
      <c r="L22" s="79"/>
      <c r="M22" s="76"/>
      <c r="N22" s="76"/>
      <c r="O22" s="77">
        <f t="shared" si="4"/>
        <v>6000</v>
      </c>
      <c r="P22" s="77">
        <f t="shared" si="5"/>
        <v>6000</v>
      </c>
      <c r="Q22" s="77">
        <f t="shared" si="6"/>
        <v>0</v>
      </c>
      <c r="R22" s="77">
        <f t="shared" si="7"/>
        <v>0</v>
      </c>
    </row>
    <row r="23" spans="1:18" s="56" customFormat="1" ht="77.25" customHeight="1" hidden="1">
      <c r="A23" s="54" t="s">
        <v>65</v>
      </c>
      <c r="B23" s="54" t="s">
        <v>66</v>
      </c>
      <c r="C23" s="54" t="s">
        <v>73</v>
      </c>
      <c r="D23" s="57" t="s">
        <v>72</v>
      </c>
      <c r="E23" s="29"/>
      <c r="F23" s="29" t="s">
        <v>118</v>
      </c>
      <c r="G23" s="41">
        <f t="shared" si="2"/>
        <v>0</v>
      </c>
      <c r="H23" s="41"/>
      <c r="I23" s="41"/>
      <c r="J23" s="40"/>
      <c r="K23" s="76">
        <f t="shared" si="3"/>
        <v>0</v>
      </c>
      <c r="L23" s="76"/>
      <c r="M23" s="76"/>
      <c r="N23" s="76"/>
      <c r="O23" s="77">
        <f t="shared" si="4"/>
        <v>0</v>
      </c>
      <c r="P23" s="77">
        <f t="shared" si="5"/>
        <v>0</v>
      </c>
      <c r="Q23" s="77">
        <f t="shared" si="6"/>
        <v>0</v>
      </c>
      <c r="R23" s="77">
        <f t="shared" si="7"/>
        <v>0</v>
      </c>
    </row>
    <row r="24" spans="1:18" s="33" customFormat="1" ht="69.75" customHeight="1">
      <c r="A24" s="21" t="s">
        <v>18</v>
      </c>
      <c r="B24" s="15">
        <v>3242</v>
      </c>
      <c r="C24" s="15">
        <v>1090</v>
      </c>
      <c r="D24" s="25" t="s">
        <v>48</v>
      </c>
      <c r="E24" s="29" t="s">
        <v>38</v>
      </c>
      <c r="F24" s="29" t="s">
        <v>118</v>
      </c>
      <c r="G24" s="41">
        <f t="shared" si="2"/>
        <v>431500</v>
      </c>
      <c r="H24" s="41">
        <v>431500</v>
      </c>
      <c r="I24" s="41"/>
      <c r="J24" s="40"/>
      <c r="K24" s="79">
        <f t="shared" si="3"/>
        <v>0</v>
      </c>
      <c r="L24" s="79"/>
      <c r="M24" s="76"/>
      <c r="N24" s="76"/>
      <c r="O24" s="77">
        <f t="shared" si="4"/>
        <v>431500</v>
      </c>
      <c r="P24" s="77">
        <f t="shared" si="5"/>
        <v>431500</v>
      </c>
      <c r="Q24" s="77">
        <f t="shared" si="6"/>
        <v>0</v>
      </c>
      <c r="R24" s="77">
        <f t="shared" si="7"/>
        <v>0</v>
      </c>
    </row>
    <row r="25" spans="1:18" s="33" customFormat="1" ht="76.5" customHeight="1">
      <c r="A25" s="21" t="s">
        <v>22</v>
      </c>
      <c r="B25" s="15">
        <v>6013</v>
      </c>
      <c r="C25" s="16" t="s">
        <v>3</v>
      </c>
      <c r="D25" s="66" t="s">
        <v>52</v>
      </c>
      <c r="E25" s="29" t="s">
        <v>120</v>
      </c>
      <c r="F25" s="29" t="s">
        <v>115</v>
      </c>
      <c r="G25" s="41">
        <f t="shared" si="2"/>
        <v>58010</v>
      </c>
      <c r="H25" s="41">
        <v>38010</v>
      </c>
      <c r="I25" s="41">
        <v>20000</v>
      </c>
      <c r="J25" s="41">
        <v>20000</v>
      </c>
      <c r="K25" s="76">
        <f t="shared" si="3"/>
        <v>0</v>
      </c>
      <c r="L25" s="76"/>
      <c r="M25" s="76"/>
      <c r="N25" s="76"/>
      <c r="O25" s="77">
        <f t="shared" si="4"/>
        <v>58010</v>
      </c>
      <c r="P25" s="77">
        <f t="shared" si="5"/>
        <v>38010</v>
      </c>
      <c r="Q25" s="77">
        <f t="shared" si="6"/>
        <v>20000</v>
      </c>
      <c r="R25" s="77">
        <f t="shared" si="7"/>
        <v>20000</v>
      </c>
    </row>
    <row r="26" spans="1:18" s="3" customFormat="1" ht="66" customHeight="1">
      <c r="A26" s="21" t="s">
        <v>23</v>
      </c>
      <c r="B26" s="17">
        <v>6030</v>
      </c>
      <c r="C26" s="18" t="s">
        <v>3</v>
      </c>
      <c r="D26" s="30" t="s">
        <v>24</v>
      </c>
      <c r="E26" s="29" t="s">
        <v>120</v>
      </c>
      <c r="F26" s="29" t="s">
        <v>115</v>
      </c>
      <c r="G26" s="41">
        <f t="shared" si="2"/>
        <v>1800610</v>
      </c>
      <c r="H26" s="41">
        <v>1700610</v>
      </c>
      <c r="I26" s="41">
        <v>100000</v>
      </c>
      <c r="J26" s="41">
        <v>100000</v>
      </c>
      <c r="K26" s="79">
        <f t="shared" si="3"/>
        <v>-100000</v>
      </c>
      <c r="L26" s="79"/>
      <c r="M26" s="76">
        <v>-100000</v>
      </c>
      <c r="N26" s="76">
        <v>-100000</v>
      </c>
      <c r="O26" s="77">
        <f t="shared" si="4"/>
        <v>1700610</v>
      </c>
      <c r="P26" s="77">
        <f t="shared" si="5"/>
        <v>1700610</v>
      </c>
      <c r="Q26" s="77">
        <f t="shared" si="6"/>
        <v>0</v>
      </c>
      <c r="R26" s="77">
        <f t="shared" si="7"/>
        <v>0</v>
      </c>
    </row>
    <row r="27" spans="1:18" s="3" customFormat="1" ht="66" customHeight="1">
      <c r="A27" s="21" t="s">
        <v>92</v>
      </c>
      <c r="B27" s="71">
        <v>7130</v>
      </c>
      <c r="C27" s="18" t="s">
        <v>93</v>
      </c>
      <c r="D27" s="30" t="s">
        <v>94</v>
      </c>
      <c r="E27" s="29" t="s">
        <v>120</v>
      </c>
      <c r="F27" s="29" t="s">
        <v>115</v>
      </c>
      <c r="G27" s="41">
        <f t="shared" si="2"/>
        <v>330000</v>
      </c>
      <c r="H27" s="41">
        <v>330000</v>
      </c>
      <c r="I27" s="41"/>
      <c r="J27" s="40"/>
      <c r="K27" s="76">
        <f t="shared" si="3"/>
        <v>0</v>
      </c>
      <c r="L27" s="76"/>
      <c r="M27" s="76"/>
      <c r="N27" s="76"/>
      <c r="O27" s="77">
        <f t="shared" si="4"/>
        <v>330000</v>
      </c>
      <c r="P27" s="77">
        <f t="shared" si="5"/>
        <v>330000</v>
      </c>
      <c r="Q27" s="77">
        <f t="shared" si="6"/>
        <v>0</v>
      </c>
      <c r="R27" s="77">
        <f t="shared" si="7"/>
        <v>0</v>
      </c>
    </row>
    <row r="28" spans="1:18" s="3" customFormat="1" ht="66" customHeight="1">
      <c r="A28" s="21" t="s">
        <v>156</v>
      </c>
      <c r="B28" s="71">
        <v>7310</v>
      </c>
      <c r="C28" s="18" t="s">
        <v>11</v>
      </c>
      <c r="D28" s="66" t="s">
        <v>157</v>
      </c>
      <c r="E28" s="29" t="s">
        <v>120</v>
      </c>
      <c r="F28" s="29" t="s">
        <v>115</v>
      </c>
      <c r="G28" s="41">
        <v>0</v>
      </c>
      <c r="H28" s="41">
        <v>0</v>
      </c>
      <c r="I28" s="41"/>
      <c r="J28" s="40"/>
      <c r="K28" s="76">
        <f t="shared" si="3"/>
        <v>100000</v>
      </c>
      <c r="L28" s="76"/>
      <c r="M28" s="76">
        <v>100000</v>
      </c>
      <c r="N28" s="76"/>
      <c r="O28" s="77">
        <f>G28+K28</f>
        <v>100000</v>
      </c>
      <c r="P28" s="77">
        <f>H28+L28</f>
        <v>0</v>
      </c>
      <c r="Q28" s="77">
        <f>I28+M28</f>
        <v>100000</v>
      </c>
      <c r="R28" s="77">
        <f>J28+N28</f>
        <v>0</v>
      </c>
    </row>
    <row r="29" spans="1:18" s="3" customFormat="1" ht="66" customHeight="1">
      <c r="A29" s="21" t="s">
        <v>140</v>
      </c>
      <c r="B29" s="71">
        <v>7461</v>
      </c>
      <c r="C29" s="18" t="s">
        <v>141</v>
      </c>
      <c r="D29" s="66" t="s">
        <v>142</v>
      </c>
      <c r="E29" s="29" t="s">
        <v>120</v>
      </c>
      <c r="F29" s="29" t="s">
        <v>115</v>
      </c>
      <c r="G29" s="41">
        <f t="shared" si="2"/>
        <v>200000</v>
      </c>
      <c r="H29" s="41">
        <v>200000</v>
      </c>
      <c r="I29" s="41"/>
      <c r="J29" s="40"/>
      <c r="K29" s="76">
        <f t="shared" si="3"/>
        <v>0</v>
      </c>
      <c r="L29" s="76"/>
      <c r="M29" s="76"/>
      <c r="N29" s="76"/>
      <c r="O29" s="77">
        <f aca="true" t="shared" si="8" ref="O29:R30">G29+K29</f>
        <v>200000</v>
      </c>
      <c r="P29" s="77">
        <f t="shared" si="8"/>
        <v>200000</v>
      </c>
      <c r="Q29" s="77">
        <f t="shared" si="8"/>
        <v>0</v>
      </c>
      <c r="R29" s="77">
        <f t="shared" si="8"/>
        <v>0</v>
      </c>
    </row>
    <row r="30" spans="1:18" s="3" customFormat="1" ht="66" customHeight="1">
      <c r="A30" s="21" t="s">
        <v>143</v>
      </c>
      <c r="B30" s="71">
        <v>7670</v>
      </c>
      <c r="C30" s="18" t="s">
        <v>68</v>
      </c>
      <c r="D30" s="66" t="s">
        <v>144</v>
      </c>
      <c r="E30" s="29" t="s">
        <v>120</v>
      </c>
      <c r="F30" s="29" t="s">
        <v>115</v>
      </c>
      <c r="G30" s="41">
        <f t="shared" si="2"/>
        <v>30000</v>
      </c>
      <c r="H30" s="41">
        <v>0</v>
      </c>
      <c r="I30" s="41">
        <v>30000</v>
      </c>
      <c r="J30" s="41">
        <v>30000</v>
      </c>
      <c r="K30" s="76">
        <f t="shared" si="3"/>
        <v>0</v>
      </c>
      <c r="L30" s="76"/>
      <c r="M30" s="76"/>
      <c r="N30" s="76"/>
      <c r="O30" s="77">
        <f t="shared" si="8"/>
        <v>30000</v>
      </c>
      <c r="P30" s="77">
        <f t="shared" si="8"/>
        <v>0</v>
      </c>
      <c r="Q30" s="77">
        <f t="shared" si="8"/>
        <v>30000</v>
      </c>
      <c r="R30" s="77">
        <f t="shared" si="8"/>
        <v>30000</v>
      </c>
    </row>
    <row r="31" spans="1:18" s="3" customFormat="1" ht="65.25" customHeight="1">
      <c r="A31" s="21" t="s">
        <v>25</v>
      </c>
      <c r="B31" s="19">
        <v>7350</v>
      </c>
      <c r="C31" s="20" t="s">
        <v>11</v>
      </c>
      <c r="D31" s="25" t="s">
        <v>26</v>
      </c>
      <c r="E31" s="29" t="s">
        <v>120</v>
      </c>
      <c r="F31" s="29" t="s">
        <v>115</v>
      </c>
      <c r="G31" s="41">
        <f t="shared" si="2"/>
        <v>60000</v>
      </c>
      <c r="H31" s="41">
        <v>60000</v>
      </c>
      <c r="I31" s="41"/>
      <c r="J31" s="40"/>
      <c r="K31" s="76">
        <f t="shared" si="3"/>
        <v>0</v>
      </c>
      <c r="L31" s="76"/>
      <c r="M31" s="76"/>
      <c r="N31" s="76"/>
      <c r="O31" s="77">
        <f t="shared" si="4"/>
        <v>60000</v>
      </c>
      <c r="P31" s="77">
        <f t="shared" si="5"/>
        <v>60000</v>
      </c>
      <c r="Q31" s="77">
        <f t="shared" si="6"/>
        <v>0</v>
      </c>
      <c r="R31" s="77">
        <f t="shared" si="7"/>
        <v>0</v>
      </c>
    </row>
    <row r="32" spans="1:18" s="3" customFormat="1" ht="65.25" customHeight="1">
      <c r="A32" s="21" t="s">
        <v>148</v>
      </c>
      <c r="B32" s="19">
        <v>7363</v>
      </c>
      <c r="C32" s="20" t="s">
        <v>68</v>
      </c>
      <c r="D32" s="25" t="s">
        <v>149</v>
      </c>
      <c r="E32" s="29" t="s">
        <v>120</v>
      </c>
      <c r="F32" s="29" t="s">
        <v>150</v>
      </c>
      <c r="G32" s="41"/>
      <c r="H32" s="41"/>
      <c r="I32" s="41"/>
      <c r="J32" s="40"/>
      <c r="K32" s="76">
        <f t="shared" si="3"/>
        <v>100000</v>
      </c>
      <c r="L32" s="76"/>
      <c r="M32" s="76">
        <v>100000</v>
      </c>
      <c r="N32" s="76">
        <v>100000</v>
      </c>
      <c r="O32" s="77">
        <f>G32+K32</f>
        <v>100000</v>
      </c>
      <c r="P32" s="77">
        <f>H32+L32</f>
        <v>0</v>
      </c>
      <c r="Q32" s="77">
        <f>I32+M32</f>
        <v>100000</v>
      </c>
      <c r="R32" s="77">
        <f>J32+N32</f>
        <v>100000</v>
      </c>
    </row>
    <row r="33" spans="1:18" s="3" customFormat="1" ht="74.25" customHeight="1">
      <c r="A33" s="21" t="s">
        <v>67</v>
      </c>
      <c r="B33" s="19">
        <v>7680</v>
      </c>
      <c r="C33" s="20" t="s">
        <v>68</v>
      </c>
      <c r="D33" s="25" t="s">
        <v>69</v>
      </c>
      <c r="E33" s="29" t="s">
        <v>120</v>
      </c>
      <c r="F33" s="29" t="s">
        <v>115</v>
      </c>
      <c r="G33" s="41">
        <f t="shared" si="2"/>
        <v>18000</v>
      </c>
      <c r="H33" s="41">
        <v>18000</v>
      </c>
      <c r="I33" s="41"/>
      <c r="J33" s="40"/>
      <c r="K33" s="76">
        <f t="shared" si="3"/>
        <v>0</v>
      </c>
      <c r="L33" s="76"/>
      <c r="M33" s="76"/>
      <c r="N33" s="76"/>
      <c r="O33" s="77">
        <f t="shared" si="4"/>
        <v>18000</v>
      </c>
      <c r="P33" s="77">
        <f t="shared" si="5"/>
        <v>18000</v>
      </c>
      <c r="Q33" s="77">
        <f t="shared" si="6"/>
        <v>0</v>
      </c>
      <c r="R33" s="77">
        <f t="shared" si="7"/>
        <v>0</v>
      </c>
    </row>
    <row r="34" spans="1:18" s="33" customFormat="1" ht="77.25" customHeight="1">
      <c r="A34" s="21" t="s">
        <v>27</v>
      </c>
      <c r="B34" s="67">
        <v>8311</v>
      </c>
      <c r="C34" s="16" t="s">
        <v>5</v>
      </c>
      <c r="D34" s="25" t="s">
        <v>4</v>
      </c>
      <c r="E34" s="29" t="s">
        <v>120</v>
      </c>
      <c r="F34" s="29" t="s">
        <v>115</v>
      </c>
      <c r="G34" s="41">
        <f t="shared" si="2"/>
        <v>2500</v>
      </c>
      <c r="H34" s="41"/>
      <c r="I34" s="41">
        <v>2500</v>
      </c>
      <c r="J34" s="40"/>
      <c r="K34" s="76">
        <f t="shared" si="3"/>
        <v>0</v>
      </c>
      <c r="L34" s="76"/>
      <c r="M34" s="76"/>
      <c r="N34" s="76"/>
      <c r="O34" s="77">
        <f t="shared" si="4"/>
        <v>2500</v>
      </c>
      <c r="P34" s="77">
        <f t="shared" si="5"/>
        <v>0</v>
      </c>
      <c r="Q34" s="77">
        <f t="shared" si="6"/>
        <v>2500</v>
      </c>
      <c r="R34" s="77">
        <f t="shared" si="7"/>
        <v>0</v>
      </c>
    </row>
    <row r="35" spans="1:18" s="38" customFormat="1" ht="39.75" customHeight="1">
      <c r="A35" s="14" t="s">
        <v>43</v>
      </c>
      <c r="B35" s="44"/>
      <c r="C35" s="35"/>
      <c r="D35" s="26" t="s">
        <v>129</v>
      </c>
      <c r="E35" s="36"/>
      <c r="F35" s="36"/>
      <c r="G35" s="40">
        <f>G36</f>
        <v>5010501.78</v>
      </c>
      <c r="H35" s="40">
        <f>H36</f>
        <v>2670183.7800000003</v>
      </c>
      <c r="I35" s="40">
        <f>I36</f>
        <v>2340318</v>
      </c>
      <c r="J35" s="40">
        <f>J36</f>
        <v>1807788</v>
      </c>
      <c r="K35" s="40">
        <f aca="true" t="shared" si="9" ref="K35:R35">K36</f>
        <v>167524</v>
      </c>
      <c r="L35" s="40">
        <f t="shared" si="9"/>
        <v>45982</v>
      </c>
      <c r="M35" s="40">
        <f t="shared" si="9"/>
        <v>121542</v>
      </c>
      <c r="N35" s="40">
        <f t="shared" si="9"/>
        <v>121542</v>
      </c>
      <c r="O35" s="40">
        <f t="shared" si="9"/>
        <v>5178025.78</v>
      </c>
      <c r="P35" s="40">
        <f t="shared" si="9"/>
        <v>2716165.7800000003</v>
      </c>
      <c r="Q35" s="40">
        <f t="shared" si="9"/>
        <v>2461860</v>
      </c>
      <c r="R35" s="40">
        <f t="shared" si="9"/>
        <v>1929330</v>
      </c>
    </row>
    <row r="36" spans="1:18" s="38" customFormat="1" ht="39" customHeight="1">
      <c r="A36" s="14" t="s">
        <v>44</v>
      </c>
      <c r="B36" s="44"/>
      <c r="C36" s="35"/>
      <c r="D36" s="26" t="s">
        <v>129</v>
      </c>
      <c r="E36" s="36"/>
      <c r="F36" s="36"/>
      <c r="G36" s="40">
        <f>H36+I36</f>
        <v>5010501.78</v>
      </c>
      <c r="H36" s="40">
        <f>H37+H38+H39+H40+H41+H42+H43+H44+H45+H46+H47+H48</f>
        <v>2670183.7800000003</v>
      </c>
      <c r="I36" s="40">
        <f aca="true" t="shared" si="10" ref="I36:R36">I37+I38+I39+I40+I41+I42+I43+I44+I45+I46+I47+I48</f>
        <v>2340318</v>
      </c>
      <c r="J36" s="40">
        <f t="shared" si="10"/>
        <v>1807788</v>
      </c>
      <c r="K36" s="40">
        <f t="shared" si="10"/>
        <v>167524</v>
      </c>
      <c r="L36" s="40">
        <f t="shared" si="10"/>
        <v>45982</v>
      </c>
      <c r="M36" s="40">
        <f t="shared" si="10"/>
        <v>121542</v>
      </c>
      <c r="N36" s="40">
        <f t="shared" si="10"/>
        <v>121542</v>
      </c>
      <c r="O36" s="40">
        <f t="shared" si="10"/>
        <v>5178025.78</v>
      </c>
      <c r="P36" s="40">
        <f t="shared" si="10"/>
        <v>2716165.7800000003</v>
      </c>
      <c r="Q36" s="40">
        <f t="shared" si="10"/>
        <v>2461860</v>
      </c>
      <c r="R36" s="40">
        <f t="shared" si="10"/>
        <v>1929330</v>
      </c>
    </row>
    <row r="37" spans="1:18" s="3" customFormat="1" ht="51" customHeight="1">
      <c r="A37" s="13" t="s">
        <v>28</v>
      </c>
      <c r="B37" s="13" t="s">
        <v>9</v>
      </c>
      <c r="C37" s="13" t="s">
        <v>10</v>
      </c>
      <c r="D37" s="24" t="s">
        <v>29</v>
      </c>
      <c r="E37" s="29" t="s">
        <v>121</v>
      </c>
      <c r="F37" s="29" t="s">
        <v>115</v>
      </c>
      <c r="G37" s="41">
        <f t="shared" si="2"/>
        <v>1267840</v>
      </c>
      <c r="H37" s="41">
        <v>975160</v>
      </c>
      <c r="I37" s="41">
        <v>292680</v>
      </c>
      <c r="J37" s="40"/>
      <c r="K37" s="79">
        <f t="shared" si="3"/>
        <v>0</v>
      </c>
      <c r="L37" s="79"/>
      <c r="M37" s="76"/>
      <c r="N37" s="76"/>
      <c r="O37" s="77">
        <f t="shared" si="4"/>
        <v>1267840</v>
      </c>
      <c r="P37" s="77">
        <f t="shared" si="5"/>
        <v>975160</v>
      </c>
      <c r="Q37" s="77">
        <f t="shared" si="6"/>
        <v>292680</v>
      </c>
      <c r="R37" s="77">
        <f t="shared" si="7"/>
        <v>0</v>
      </c>
    </row>
    <row r="38" spans="1:18" s="3" customFormat="1" ht="51" customHeight="1">
      <c r="A38" s="13" t="s">
        <v>108</v>
      </c>
      <c r="B38" s="13" t="s">
        <v>109</v>
      </c>
      <c r="C38" s="13" t="s">
        <v>13</v>
      </c>
      <c r="D38" s="24" t="s">
        <v>110</v>
      </c>
      <c r="E38" s="29" t="s">
        <v>121</v>
      </c>
      <c r="F38" s="29" t="s">
        <v>115</v>
      </c>
      <c r="G38" s="41">
        <f t="shared" si="2"/>
        <v>1078270</v>
      </c>
      <c r="H38" s="41">
        <v>800490</v>
      </c>
      <c r="I38" s="41">
        <v>277780</v>
      </c>
      <c r="J38" s="41">
        <v>71700</v>
      </c>
      <c r="K38" s="79">
        <f t="shared" si="3"/>
        <v>0</v>
      </c>
      <c r="L38" s="79"/>
      <c r="M38" s="79"/>
      <c r="N38" s="79"/>
      <c r="O38" s="77">
        <f t="shared" si="4"/>
        <v>1078270</v>
      </c>
      <c r="P38" s="77">
        <f t="shared" si="5"/>
        <v>800490</v>
      </c>
      <c r="Q38" s="77">
        <f t="shared" si="6"/>
        <v>277780</v>
      </c>
      <c r="R38" s="77">
        <f t="shared" si="7"/>
        <v>71700</v>
      </c>
    </row>
    <row r="39" spans="1:18" s="3" customFormat="1" ht="51" customHeight="1">
      <c r="A39" s="13" t="s">
        <v>127</v>
      </c>
      <c r="B39" s="13" t="s">
        <v>128</v>
      </c>
      <c r="C39" s="13" t="s">
        <v>13</v>
      </c>
      <c r="D39" s="24" t="s">
        <v>110</v>
      </c>
      <c r="E39" s="29" t="s">
        <v>121</v>
      </c>
      <c r="F39" s="29" t="s">
        <v>115</v>
      </c>
      <c r="G39" s="41">
        <f t="shared" si="2"/>
        <v>2247936.7800000003</v>
      </c>
      <c r="H39" s="41">
        <v>537936.78</v>
      </c>
      <c r="I39" s="41">
        <v>1710000</v>
      </c>
      <c r="J39" s="41">
        <v>1710000</v>
      </c>
      <c r="K39" s="80">
        <f t="shared" si="3"/>
        <v>0</v>
      </c>
      <c r="L39" s="80"/>
      <c r="M39" s="80"/>
      <c r="N39" s="80"/>
      <c r="O39" s="81">
        <f aca="true" t="shared" si="11" ref="O39:R40">G39+K39</f>
        <v>2247936.7800000003</v>
      </c>
      <c r="P39" s="81">
        <f t="shared" si="11"/>
        <v>537936.78</v>
      </c>
      <c r="Q39" s="81">
        <f t="shared" si="11"/>
        <v>1710000</v>
      </c>
      <c r="R39" s="81">
        <f t="shared" si="11"/>
        <v>1710000</v>
      </c>
    </row>
    <row r="40" spans="1:18" s="3" customFormat="1" ht="95.25" customHeight="1">
      <c r="A40" s="13" t="s">
        <v>145</v>
      </c>
      <c r="B40" s="13" t="s">
        <v>146</v>
      </c>
      <c r="C40" s="13" t="s">
        <v>113</v>
      </c>
      <c r="D40" s="24" t="s">
        <v>147</v>
      </c>
      <c r="E40" s="29" t="s">
        <v>121</v>
      </c>
      <c r="F40" s="29" t="s">
        <v>115</v>
      </c>
      <c r="G40" s="41">
        <f t="shared" si="2"/>
        <v>15000</v>
      </c>
      <c r="H40" s="41"/>
      <c r="I40" s="41">
        <v>15000</v>
      </c>
      <c r="J40" s="41">
        <v>15000</v>
      </c>
      <c r="K40" s="80">
        <f t="shared" si="3"/>
        <v>0</v>
      </c>
      <c r="L40" s="80"/>
      <c r="M40" s="80"/>
      <c r="N40" s="80"/>
      <c r="O40" s="81">
        <f t="shared" si="11"/>
        <v>15000</v>
      </c>
      <c r="P40" s="81">
        <f t="shared" si="11"/>
        <v>0</v>
      </c>
      <c r="Q40" s="81">
        <f t="shared" si="11"/>
        <v>15000</v>
      </c>
      <c r="R40" s="81">
        <f t="shared" si="11"/>
        <v>15000</v>
      </c>
    </row>
    <row r="41" spans="1:18" s="3" customFormat="1" ht="95.25" customHeight="1">
      <c r="A41" s="13" t="s">
        <v>152</v>
      </c>
      <c r="B41" s="13" t="s">
        <v>153</v>
      </c>
      <c r="C41" s="13" t="s">
        <v>113</v>
      </c>
      <c r="D41" s="86" t="s">
        <v>154</v>
      </c>
      <c r="E41" s="29" t="s">
        <v>121</v>
      </c>
      <c r="F41" s="29" t="s">
        <v>115</v>
      </c>
      <c r="G41" s="41"/>
      <c r="H41" s="41"/>
      <c r="I41" s="41"/>
      <c r="J41" s="41"/>
      <c r="K41" s="80">
        <f t="shared" si="3"/>
        <v>167524</v>
      </c>
      <c r="L41" s="80">
        <v>45982</v>
      </c>
      <c r="M41" s="80">
        <v>121542</v>
      </c>
      <c r="N41" s="80">
        <v>121542</v>
      </c>
      <c r="O41" s="81">
        <f>G41+K41</f>
        <v>167524</v>
      </c>
      <c r="P41" s="81">
        <f>H41+L41</f>
        <v>45982</v>
      </c>
      <c r="Q41" s="81">
        <f>I41+M41</f>
        <v>121542</v>
      </c>
      <c r="R41" s="81">
        <f>J41+N41</f>
        <v>121542</v>
      </c>
    </row>
    <row r="42" spans="1:18" s="3" customFormat="1" ht="91.5" customHeight="1">
      <c r="A42" s="13" t="s">
        <v>111</v>
      </c>
      <c r="B42" s="13" t="s">
        <v>112</v>
      </c>
      <c r="C42" s="13" t="s">
        <v>113</v>
      </c>
      <c r="D42" s="23" t="s">
        <v>114</v>
      </c>
      <c r="E42" s="29" t="s">
        <v>121</v>
      </c>
      <c r="F42" s="29" t="s">
        <v>115</v>
      </c>
      <c r="G42" s="41">
        <f t="shared" si="2"/>
        <v>32940</v>
      </c>
      <c r="H42" s="41">
        <v>21852</v>
      </c>
      <c r="I42" s="41">
        <v>11088</v>
      </c>
      <c r="J42" s="53">
        <v>11088</v>
      </c>
      <c r="K42" s="76">
        <f t="shared" si="3"/>
        <v>0</v>
      </c>
      <c r="L42" s="76"/>
      <c r="M42" s="76"/>
      <c r="N42" s="76"/>
      <c r="O42" s="77">
        <f t="shared" si="4"/>
        <v>32940</v>
      </c>
      <c r="P42" s="77">
        <f t="shared" si="5"/>
        <v>21852</v>
      </c>
      <c r="Q42" s="77">
        <f t="shared" si="6"/>
        <v>11088</v>
      </c>
      <c r="R42" s="77">
        <f t="shared" si="7"/>
        <v>11088</v>
      </c>
    </row>
    <row r="43" spans="1:18" s="3" customFormat="1" ht="91.5" customHeight="1">
      <c r="A43" s="13" t="s">
        <v>137</v>
      </c>
      <c r="B43" s="13" t="s">
        <v>138</v>
      </c>
      <c r="C43" s="13" t="s">
        <v>113</v>
      </c>
      <c r="D43" s="23" t="s">
        <v>139</v>
      </c>
      <c r="E43" s="29" t="s">
        <v>121</v>
      </c>
      <c r="F43" s="29" t="s">
        <v>115</v>
      </c>
      <c r="G43" s="41">
        <f t="shared" si="2"/>
        <v>22795</v>
      </c>
      <c r="H43" s="41">
        <v>22795</v>
      </c>
      <c r="I43" s="41"/>
      <c r="J43" s="53"/>
      <c r="K43" s="76">
        <f t="shared" si="3"/>
        <v>0</v>
      </c>
      <c r="L43" s="76"/>
      <c r="M43" s="76"/>
      <c r="N43" s="76"/>
      <c r="O43" s="77">
        <f>G43+K43</f>
        <v>22795</v>
      </c>
      <c r="P43" s="77">
        <f>H43+L43</f>
        <v>22795</v>
      </c>
      <c r="Q43" s="77">
        <f>I43+M43</f>
        <v>0</v>
      </c>
      <c r="R43" s="77">
        <f>J43+N43</f>
        <v>0</v>
      </c>
    </row>
    <row r="44" spans="1:18" s="3" customFormat="1" ht="94.5" customHeight="1">
      <c r="A44" s="13" t="s">
        <v>30</v>
      </c>
      <c r="B44" s="13" t="s">
        <v>31</v>
      </c>
      <c r="C44" s="13" t="s">
        <v>32</v>
      </c>
      <c r="D44" s="24" t="s">
        <v>39</v>
      </c>
      <c r="E44" s="29" t="s">
        <v>121</v>
      </c>
      <c r="F44" s="29" t="s">
        <v>115</v>
      </c>
      <c r="G44" s="41">
        <f t="shared" si="2"/>
        <v>125050</v>
      </c>
      <c r="H44" s="41">
        <v>91280</v>
      </c>
      <c r="I44" s="41">
        <v>33770</v>
      </c>
      <c r="J44" s="40"/>
      <c r="K44" s="76">
        <f t="shared" si="3"/>
        <v>0</v>
      </c>
      <c r="L44" s="76"/>
      <c r="M44" s="76"/>
      <c r="N44" s="76"/>
      <c r="O44" s="77">
        <f t="shared" si="4"/>
        <v>125050</v>
      </c>
      <c r="P44" s="77">
        <f t="shared" si="5"/>
        <v>91280</v>
      </c>
      <c r="Q44" s="77">
        <f t="shared" si="6"/>
        <v>33770</v>
      </c>
      <c r="R44" s="77">
        <f t="shared" si="7"/>
        <v>0</v>
      </c>
    </row>
    <row r="45" spans="1:18" s="3" customFormat="1" ht="94.5" customHeight="1">
      <c r="A45" s="13" t="s">
        <v>130</v>
      </c>
      <c r="B45" s="13" t="s">
        <v>131</v>
      </c>
      <c r="C45" s="13" t="s">
        <v>132</v>
      </c>
      <c r="D45" s="25" t="s">
        <v>48</v>
      </c>
      <c r="E45" s="29" t="s">
        <v>121</v>
      </c>
      <c r="F45" s="29" t="s">
        <v>115</v>
      </c>
      <c r="G45" s="41">
        <f t="shared" si="2"/>
        <v>3620</v>
      </c>
      <c r="H45" s="41">
        <v>3620</v>
      </c>
      <c r="I45" s="41">
        <v>0</v>
      </c>
      <c r="J45" s="40"/>
      <c r="K45" s="79">
        <f t="shared" si="3"/>
        <v>0</v>
      </c>
      <c r="L45" s="79"/>
      <c r="M45" s="76"/>
      <c r="N45" s="76"/>
      <c r="O45" s="77">
        <f t="shared" si="4"/>
        <v>3620</v>
      </c>
      <c r="P45" s="77">
        <f t="shared" si="5"/>
        <v>3620</v>
      </c>
      <c r="Q45" s="77">
        <f t="shared" si="6"/>
        <v>0</v>
      </c>
      <c r="R45" s="77">
        <f t="shared" si="7"/>
        <v>0</v>
      </c>
    </row>
    <row r="46" spans="1:18" s="3" customFormat="1" ht="89.25" customHeight="1">
      <c r="A46" s="21" t="s">
        <v>95</v>
      </c>
      <c r="B46" s="67">
        <v>4030</v>
      </c>
      <c r="C46" s="21" t="s">
        <v>19</v>
      </c>
      <c r="D46" s="70" t="s">
        <v>49</v>
      </c>
      <c r="E46" s="29" t="s">
        <v>120</v>
      </c>
      <c r="F46" s="29" t="s">
        <v>115</v>
      </c>
      <c r="G46" s="41">
        <f t="shared" si="2"/>
        <v>35550</v>
      </c>
      <c r="H46" s="41">
        <v>35550</v>
      </c>
      <c r="I46" s="41"/>
      <c r="J46" s="40"/>
      <c r="K46" s="76">
        <f t="shared" si="3"/>
        <v>0</v>
      </c>
      <c r="L46" s="76"/>
      <c r="M46" s="76"/>
      <c r="N46" s="76"/>
      <c r="O46" s="77">
        <f t="shared" si="4"/>
        <v>35550</v>
      </c>
      <c r="P46" s="77">
        <f t="shared" si="5"/>
        <v>35550</v>
      </c>
      <c r="Q46" s="77">
        <f t="shared" si="6"/>
        <v>0</v>
      </c>
      <c r="R46" s="77">
        <f t="shared" si="7"/>
        <v>0</v>
      </c>
    </row>
    <row r="47" spans="1:18" s="3" customFormat="1" ht="89.25" customHeight="1">
      <c r="A47" s="21" t="s">
        <v>96</v>
      </c>
      <c r="B47" s="67">
        <v>4060</v>
      </c>
      <c r="C47" s="21" t="s">
        <v>20</v>
      </c>
      <c r="D47" s="70" t="s">
        <v>50</v>
      </c>
      <c r="E47" s="29" t="s">
        <v>120</v>
      </c>
      <c r="F47" s="29" t="s">
        <v>115</v>
      </c>
      <c r="G47" s="41">
        <f t="shared" si="2"/>
        <v>66500</v>
      </c>
      <c r="H47" s="41">
        <v>66500</v>
      </c>
      <c r="I47" s="41"/>
      <c r="J47" s="40"/>
      <c r="K47" s="76">
        <f t="shared" si="3"/>
        <v>0</v>
      </c>
      <c r="L47" s="76"/>
      <c r="M47" s="76"/>
      <c r="N47" s="76"/>
      <c r="O47" s="77">
        <f t="shared" si="4"/>
        <v>66500</v>
      </c>
      <c r="P47" s="77">
        <f t="shared" si="5"/>
        <v>66500</v>
      </c>
      <c r="Q47" s="77">
        <f t="shared" si="6"/>
        <v>0</v>
      </c>
      <c r="R47" s="77">
        <f t="shared" si="7"/>
        <v>0</v>
      </c>
    </row>
    <row r="48" spans="1:18" s="3" customFormat="1" ht="89.25" customHeight="1">
      <c r="A48" s="21" t="s">
        <v>97</v>
      </c>
      <c r="B48" s="67">
        <v>5061</v>
      </c>
      <c r="C48" s="21" t="s">
        <v>21</v>
      </c>
      <c r="D48" s="72" t="s">
        <v>51</v>
      </c>
      <c r="E48" s="29" t="s">
        <v>122</v>
      </c>
      <c r="F48" s="29" t="s">
        <v>123</v>
      </c>
      <c r="G48" s="41">
        <f t="shared" si="2"/>
        <v>115000</v>
      </c>
      <c r="H48" s="41">
        <v>115000</v>
      </c>
      <c r="I48" s="41"/>
      <c r="J48" s="40"/>
      <c r="K48" s="76">
        <f t="shared" si="3"/>
        <v>0</v>
      </c>
      <c r="L48" s="76"/>
      <c r="M48" s="76"/>
      <c r="N48" s="76"/>
      <c r="O48" s="77">
        <f t="shared" si="4"/>
        <v>115000</v>
      </c>
      <c r="P48" s="77">
        <f t="shared" si="5"/>
        <v>115000</v>
      </c>
      <c r="Q48" s="77">
        <f t="shared" si="6"/>
        <v>0</v>
      </c>
      <c r="R48" s="77">
        <f t="shared" si="7"/>
        <v>0</v>
      </c>
    </row>
    <row r="49" spans="1:18" s="37" customFormat="1" ht="60.75" customHeight="1">
      <c r="A49" s="14" t="s">
        <v>45</v>
      </c>
      <c r="B49" s="34"/>
      <c r="C49" s="39"/>
      <c r="D49" s="31" t="s">
        <v>33</v>
      </c>
      <c r="E49" s="36"/>
      <c r="F49" s="36"/>
      <c r="G49" s="40">
        <f>G50</f>
        <v>510604</v>
      </c>
      <c r="H49" s="40">
        <f>H50</f>
        <v>510604</v>
      </c>
      <c r="I49" s="40">
        <f aca="true" t="shared" si="12" ref="I49:R49">I50</f>
        <v>0</v>
      </c>
      <c r="J49" s="40">
        <f t="shared" si="12"/>
        <v>0</v>
      </c>
      <c r="K49" s="40">
        <f t="shared" si="12"/>
        <v>0</v>
      </c>
      <c r="L49" s="40">
        <f t="shared" si="12"/>
        <v>0</v>
      </c>
      <c r="M49" s="40">
        <f t="shared" si="12"/>
        <v>0</v>
      </c>
      <c r="N49" s="40">
        <f t="shared" si="12"/>
        <v>0</v>
      </c>
      <c r="O49" s="40">
        <f t="shared" si="12"/>
        <v>510604</v>
      </c>
      <c r="P49" s="40">
        <f t="shared" si="12"/>
        <v>510604</v>
      </c>
      <c r="Q49" s="40">
        <f t="shared" si="12"/>
        <v>0</v>
      </c>
      <c r="R49" s="40">
        <f t="shared" si="12"/>
        <v>0</v>
      </c>
    </row>
    <row r="50" spans="1:18" s="37" customFormat="1" ht="57" customHeight="1">
      <c r="A50" s="14" t="s">
        <v>47</v>
      </c>
      <c r="B50" s="34"/>
      <c r="C50" s="39"/>
      <c r="D50" s="31" t="s">
        <v>33</v>
      </c>
      <c r="E50" s="60"/>
      <c r="F50" s="60"/>
      <c r="G50" s="40">
        <f>H50+I50</f>
        <v>510604</v>
      </c>
      <c r="H50" s="45">
        <f>H52+H51+H53</f>
        <v>510604</v>
      </c>
      <c r="I50" s="45">
        <f aca="true" t="shared" si="13" ref="I50:R50">I52+I51+I53</f>
        <v>0</v>
      </c>
      <c r="J50" s="45">
        <f t="shared" si="13"/>
        <v>0</v>
      </c>
      <c r="K50" s="45">
        <f t="shared" si="13"/>
        <v>0</v>
      </c>
      <c r="L50" s="45">
        <f>L52+L51+L53</f>
        <v>0</v>
      </c>
      <c r="M50" s="45">
        <f t="shared" si="13"/>
        <v>0</v>
      </c>
      <c r="N50" s="45">
        <f t="shared" si="13"/>
        <v>0</v>
      </c>
      <c r="O50" s="45">
        <f t="shared" si="13"/>
        <v>510604</v>
      </c>
      <c r="P50" s="45">
        <f t="shared" si="13"/>
        <v>510604</v>
      </c>
      <c r="Q50" s="45">
        <f t="shared" si="13"/>
        <v>0</v>
      </c>
      <c r="R50" s="45">
        <f t="shared" si="13"/>
        <v>0</v>
      </c>
    </row>
    <row r="51" spans="1:18" s="37" customFormat="1" ht="75.75" customHeight="1">
      <c r="A51" s="21" t="s">
        <v>81</v>
      </c>
      <c r="B51" s="68">
        <v>9710</v>
      </c>
      <c r="C51" s="69" t="s">
        <v>34</v>
      </c>
      <c r="D51" s="70" t="s">
        <v>82</v>
      </c>
      <c r="E51" s="29" t="s">
        <v>120</v>
      </c>
      <c r="F51" s="29" t="s">
        <v>115</v>
      </c>
      <c r="G51" s="41">
        <f t="shared" si="2"/>
        <v>42220</v>
      </c>
      <c r="H51" s="42">
        <v>42220</v>
      </c>
      <c r="I51" s="42"/>
      <c r="J51" s="41"/>
      <c r="K51" s="76">
        <f t="shared" si="3"/>
        <v>0</v>
      </c>
      <c r="L51" s="76"/>
      <c r="M51" s="76"/>
      <c r="N51" s="76"/>
      <c r="O51" s="77">
        <f t="shared" si="4"/>
        <v>42220</v>
      </c>
      <c r="P51" s="77">
        <f t="shared" si="5"/>
        <v>42220</v>
      </c>
      <c r="Q51" s="77">
        <f t="shared" si="6"/>
        <v>0</v>
      </c>
      <c r="R51" s="77">
        <f t="shared" si="7"/>
        <v>0</v>
      </c>
    </row>
    <row r="52" spans="1:18" ht="63" customHeight="1">
      <c r="A52" s="21" t="s">
        <v>35</v>
      </c>
      <c r="B52" s="22" t="s">
        <v>36</v>
      </c>
      <c r="C52" s="20" t="s">
        <v>34</v>
      </c>
      <c r="D52" s="25" t="s">
        <v>37</v>
      </c>
      <c r="E52" s="29" t="s">
        <v>120</v>
      </c>
      <c r="F52" s="29" t="s">
        <v>115</v>
      </c>
      <c r="G52" s="41">
        <f t="shared" si="2"/>
        <v>405384</v>
      </c>
      <c r="H52" s="41">
        <v>405384</v>
      </c>
      <c r="I52" s="41"/>
      <c r="J52" s="40"/>
      <c r="K52" s="79">
        <f t="shared" si="3"/>
        <v>0</v>
      </c>
      <c r="L52" s="79"/>
      <c r="M52" s="76"/>
      <c r="N52" s="76"/>
      <c r="O52" s="77">
        <f t="shared" si="4"/>
        <v>405384</v>
      </c>
      <c r="P52" s="77">
        <f t="shared" si="5"/>
        <v>405384</v>
      </c>
      <c r="Q52" s="77">
        <f t="shared" si="6"/>
        <v>0</v>
      </c>
      <c r="R52" s="77">
        <f t="shared" si="7"/>
        <v>0</v>
      </c>
    </row>
    <row r="53" spans="1:18" ht="63" customHeight="1">
      <c r="A53" s="21" t="s">
        <v>133</v>
      </c>
      <c r="B53" s="22" t="s">
        <v>134</v>
      </c>
      <c r="C53" s="20" t="s">
        <v>34</v>
      </c>
      <c r="D53" s="25" t="s">
        <v>135</v>
      </c>
      <c r="E53" s="29" t="s">
        <v>120</v>
      </c>
      <c r="F53" s="29" t="s">
        <v>115</v>
      </c>
      <c r="G53" s="41">
        <f t="shared" si="2"/>
        <v>63000</v>
      </c>
      <c r="H53" s="41">
        <v>63000</v>
      </c>
      <c r="I53" s="41"/>
      <c r="J53" s="40"/>
      <c r="K53" s="79">
        <f t="shared" si="3"/>
        <v>0</v>
      </c>
      <c r="L53" s="79"/>
      <c r="M53" s="76"/>
      <c r="N53" s="76"/>
      <c r="O53" s="77">
        <f>G53+K53</f>
        <v>63000</v>
      </c>
      <c r="P53" s="77">
        <f>H53+L53</f>
        <v>63000</v>
      </c>
      <c r="Q53" s="77">
        <f>I53+M53</f>
        <v>0</v>
      </c>
      <c r="R53" s="77">
        <f>J53+N53</f>
        <v>0</v>
      </c>
    </row>
    <row r="54" spans="1:18" s="37" customFormat="1" ht="30" customHeight="1">
      <c r="A54" s="61"/>
      <c r="B54" s="61"/>
      <c r="C54" s="12"/>
      <c r="D54" s="26" t="s">
        <v>75</v>
      </c>
      <c r="E54" s="62"/>
      <c r="F54" s="62"/>
      <c r="G54" s="85">
        <f>H54+I54</f>
        <v>11940193.780000001</v>
      </c>
      <c r="H54" s="83">
        <f aca="true" t="shared" si="14" ref="H54:N54">H10+H36+H50</f>
        <v>9429175.780000001</v>
      </c>
      <c r="I54" s="43">
        <f t="shared" si="14"/>
        <v>2511018</v>
      </c>
      <c r="J54" s="43">
        <f t="shared" si="14"/>
        <v>1975988</v>
      </c>
      <c r="K54" s="83">
        <f t="shared" si="14"/>
        <v>322424</v>
      </c>
      <c r="L54" s="83">
        <f t="shared" si="14"/>
        <v>100882</v>
      </c>
      <c r="M54" s="43">
        <f t="shared" si="14"/>
        <v>221542</v>
      </c>
      <c r="N54" s="43">
        <f t="shared" si="14"/>
        <v>121542</v>
      </c>
      <c r="O54" s="84">
        <f>G54+K54</f>
        <v>12262617.780000001</v>
      </c>
      <c r="P54" s="84">
        <f t="shared" si="5"/>
        <v>9530057.780000001</v>
      </c>
      <c r="Q54" s="82">
        <f t="shared" si="6"/>
        <v>2732560</v>
      </c>
      <c r="R54" s="82">
        <f t="shared" si="7"/>
        <v>2097530</v>
      </c>
    </row>
    <row r="55" spans="1:10" ht="47.25" customHeight="1">
      <c r="A55" s="87" t="s">
        <v>155</v>
      </c>
      <c r="B55" s="87"/>
      <c r="C55" s="87"/>
      <c r="D55" s="87"/>
      <c r="E55" s="87"/>
      <c r="F55" s="87"/>
      <c r="G55" s="87"/>
      <c r="H55" s="87"/>
      <c r="I55" s="87"/>
      <c r="J55" s="87"/>
    </row>
    <row r="56" spans="1:10" ht="33.75" customHeight="1">
      <c r="A56" s="6"/>
      <c r="B56" s="6"/>
      <c r="C56" s="7"/>
      <c r="D56" s="8"/>
      <c r="E56" s="9"/>
      <c r="F56" s="9"/>
      <c r="G56" s="10"/>
      <c r="H56" s="10"/>
      <c r="I56" s="10"/>
      <c r="J56" s="11"/>
    </row>
  </sheetData>
  <sheetProtection/>
  <mergeCells count="24">
    <mergeCell ref="Q7:R7"/>
    <mergeCell ref="A6:A8"/>
    <mergeCell ref="B6:B8"/>
    <mergeCell ref="C6:C8"/>
    <mergeCell ref="A4:B4"/>
    <mergeCell ref="A3:B3"/>
    <mergeCell ref="K6:N6"/>
    <mergeCell ref="G1:J1"/>
    <mergeCell ref="K7:K8"/>
    <mergeCell ref="O6:R6"/>
    <mergeCell ref="O1:R1"/>
    <mergeCell ref="A2:R2"/>
    <mergeCell ref="M7:N7"/>
    <mergeCell ref="O7:O8"/>
    <mergeCell ref="P7:P8"/>
    <mergeCell ref="L7:L8"/>
    <mergeCell ref="F6:J6"/>
    <mergeCell ref="A55:J55"/>
    <mergeCell ref="I7:J7"/>
    <mergeCell ref="F7:F8"/>
    <mergeCell ref="G7:G8"/>
    <mergeCell ref="H7:H8"/>
    <mergeCell ref="D6:D8"/>
    <mergeCell ref="E6:E8"/>
  </mergeCells>
  <printOptions/>
  <pageMargins left="0.3937007874015748" right="0.3937007874015748" top="0.3937007874015748" bottom="0.3937007874015748" header="0.35433070866141736" footer="0.35433070866141736"/>
  <pageSetup fitToHeight="32" horizontalDpi="600" verticalDpi="600" orientation="landscape" paperSize="9" scale="33" r:id="rId1"/>
  <headerFooter alignWithMargins="0">
    <oddFooter>&amp;R&amp;P</oddFooter>
  </headerFooter>
  <rowBreaks count="1" manualBreakCount="1">
    <brk id="25" max="17" man="1"/>
  </rowBreaks>
  <colBreaks count="1" manualBreakCount="1">
    <brk id="18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 Windows</cp:lastModifiedBy>
  <cp:lastPrinted>2021-03-12T07:54:40Z</cp:lastPrinted>
  <dcterms:created xsi:type="dcterms:W3CDTF">2014-01-17T10:52:16Z</dcterms:created>
  <dcterms:modified xsi:type="dcterms:W3CDTF">2021-08-06T08:36:59Z</dcterms:modified>
  <cp:category/>
  <cp:version/>
  <cp:contentType/>
  <cp:contentStatus/>
</cp:coreProperties>
</file>