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600" windowHeight="11760"/>
  </bookViews>
  <sheets>
    <sheet name="Лист1" sheetId="1" r:id="rId1"/>
  </sheets>
  <definedNames>
    <definedName name="_xlnm.Print_Titles" localSheetId="0">Лист1!$A:$C</definedName>
    <definedName name="_xlnm.Print_Area" localSheetId="0">Лист1!$A$1:$H$86</definedName>
  </definedNames>
  <calcPr calcId="125725"/>
</workbook>
</file>

<file path=xl/calcChain.xml><?xml version="1.0" encoding="utf-8"?>
<calcChain xmlns="http://schemas.openxmlformats.org/spreadsheetml/2006/main">
  <c r="E45" i="1"/>
  <c r="F45"/>
  <c r="G45"/>
  <c r="H45"/>
  <c r="D45"/>
  <c r="G46"/>
  <c r="E77"/>
  <c r="F77"/>
  <c r="G77"/>
  <c r="H77"/>
  <c r="D77"/>
  <c r="H81"/>
  <c r="H82"/>
  <c r="E46"/>
  <c r="D46"/>
  <c r="E47"/>
  <c r="F47"/>
  <c r="G47"/>
  <c r="H47"/>
  <c r="D47"/>
  <c r="H83"/>
  <c r="H79"/>
  <c r="E27"/>
  <c r="E26" s="1"/>
  <c r="F27"/>
  <c r="G27"/>
  <c r="D27"/>
  <c r="D26" s="1"/>
  <c r="H36"/>
  <c r="E49"/>
  <c r="E53"/>
  <c r="E52" s="1"/>
  <c r="E58"/>
  <c r="F49"/>
  <c r="F46" s="1"/>
  <c r="F53"/>
  <c r="F58"/>
  <c r="G49"/>
  <c r="G53"/>
  <c r="G52" s="1"/>
  <c r="G58"/>
  <c r="D49"/>
  <c r="D53"/>
  <c r="D58"/>
  <c r="F11"/>
  <c r="F10" s="1"/>
  <c r="F18"/>
  <c r="F21"/>
  <c r="F24"/>
  <c r="F37"/>
  <c r="F26" s="1"/>
  <c r="F70"/>
  <c r="F72"/>
  <c r="F75"/>
  <c r="G11"/>
  <c r="G10" s="1"/>
  <c r="G18"/>
  <c r="G17" s="1"/>
  <c r="G21"/>
  <c r="G24"/>
  <c r="H24" s="1"/>
  <c r="G37"/>
  <c r="H37" s="1"/>
  <c r="G70"/>
  <c r="G72"/>
  <c r="G75"/>
  <c r="D11"/>
  <c r="D10" s="1"/>
  <c r="D15"/>
  <c r="D18"/>
  <c r="D21"/>
  <c r="D17" s="1"/>
  <c r="D24"/>
  <c r="D37"/>
  <c r="D70"/>
  <c r="D72"/>
  <c r="D75"/>
  <c r="E11"/>
  <c r="E10" s="1"/>
  <c r="E15"/>
  <c r="E18"/>
  <c r="E21"/>
  <c r="E24"/>
  <c r="E37"/>
  <c r="E70"/>
  <c r="E69" s="1"/>
  <c r="E68" s="1"/>
  <c r="E72"/>
  <c r="E75"/>
  <c r="H80"/>
  <c r="H78"/>
  <c r="H76"/>
  <c r="H74"/>
  <c r="H73"/>
  <c r="H71"/>
  <c r="H59"/>
  <c r="H57"/>
  <c r="H56"/>
  <c r="H55"/>
  <c r="H51"/>
  <c r="H50"/>
  <c r="H40"/>
  <c r="H39"/>
  <c r="H38"/>
  <c r="H35"/>
  <c r="H34"/>
  <c r="H33"/>
  <c r="H32"/>
  <c r="H31"/>
  <c r="H30"/>
  <c r="H29"/>
  <c r="H28"/>
  <c r="H25"/>
  <c r="H23"/>
  <c r="H22"/>
  <c r="H21"/>
  <c r="H20"/>
  <c r="H19"/>
  <c r="H16"/>
  <c r="H15"/>
  <c r="H14"/>
  <c r="H13"/>
  <c r="H12"/>
  <c r="H75" l="1"/>
  <c r="H72"/>
  <c r="H70"/>
  <c r="H58"/>
  <c r="H53"/>
  <c r="D69"/>
  <c r="D68" s="1"/>
  <c r="E17"/>
  <c r="E9" s="1"/>
  <c r="E67" s="1"/>
  <c r="E84" s="1"/>
  <c r="F69"/>
  <c r="F68" s="1"/>
  <c r="D52"/>
  <c r="F52"/>
  <c r="H52" s="1"/>
  <c r="G26"/>
  <c r="H26" s="1"/>
  <c r="F17"/>
  <c r="H17" s="1"/>
  <c r="D9"/>
  <c r="H10"/>
  <c r="F9"/>
  <c r="G69"/>
  <c r="G68" s="1"/>
  <c r="H11"/>
  <c r="H27"/>
  <c r="H18"/>
  <c r="H49"/>
  <c r="H46" s="1"/>
  <c r="D67" l="1"/>
  <c r="D84" s="1"/>
  <c r="G9"/>
  <c r="G67" s="1"/>
  <c r="G84" s="1"/>
  <c r="H69"/>
  <c r="F67"/>
  <c r="H68"/>
  <c r="H9" l="1"/>
  <c r="F84"/>
  <c r="H84" s="1"/>
  <c r="H67"/>
</calcChain>
</file>

<file path=xl/sharedStrings.xml><?xml version="1.0" encoding="utf-8"?>
<sst xmlns="http://schemas.openxmlformats.org/spreadsheetml/2006/main" count="90" uniqueCount="89">
  <si>
    <t>Станом на 07.02.2020</t>
  </si>
  <si>
    <t>ККД</t>
  </si>
  <si>
    <t>Доходи</t>
  </si>
  <si>
    <t xml:space="preserve"> План на рік</t>
  </si>
  <si>
    <t>Факт</t>
  </si>
  <si>
    <t>% викон.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</si>
  <si>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</si>
  <si>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</si>
  <si>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</si>
  <si>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Орендна плата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</si>
  <si>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</si>
  <si>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</si>
  <si>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</si>
  <si>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Плата за надання адміністративних послуг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</si>
  <si>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</si>
  <si>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</si>
  <si>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</si>
  <si>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</si>
  <si>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</si>
  <si>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</si>
  <si>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отг с. Нижня Сироватка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</si>
  <si>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</si>
  <si>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</si>
  <si>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осіб, що сплачуються податковими агентами, із доходів платника податку інших ніж заробітна плата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</si>
  <si>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</si>
  <si>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</si>
  <si>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</si>
  <si>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</si>
  <si>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</si>
  <si>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</si>
  <si>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</si>
  <si>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</si>
  <si>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</si>
  <si>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</si>
  <si>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</si>
  <si>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</si>
  <si>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</si>
  <si>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</si>
  <si>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</si>
  <si>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</si>
  <si>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</si>
  <si>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</si>
  <si>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Земельний податок з фізичних осіб</t>
  </si>
  <si>
    <t>Орендна плата з фізичних осіб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</si>
  <si>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</si>
  <si>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</si>
  <si>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</si>
  <si>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</si>
  <si>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</si>
  <si>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</si>
  <si>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</si>
  <si>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державних або комунальних унітарних підприємств  та їх об'єднань, що вилучається  до відповідного бюджету, та дивіденди (дохід) нараховані на акції (частки, паї) господарських товариств, у статутних капіталах яких є державна або комунальна власність </t>
  </si>
  <si>
    <t>Інші надходження</t>
  </si>
  <si>
    <t>Адміністративні штрафи та інші санкції</t>
  </si>
  <si>
    <t xml:space="preserve">Адміністративні штрафи та штрафні санкції за порушення законодавства у сфері виробництва та обігу алькогольних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</si>
  <si>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</si>
  <si>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</si>
  <si>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</si>
  <si>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</si>
  <si>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Державне мито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</si>
  <si>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</si>
  <si>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</si>
  <si>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</si>
  <si>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</si>
  <si>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</si>
  <si>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</si>
  <si>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</si>
  <si>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</si>
  <si>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</si>
  <si>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</si>
  <si>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</si>
  <si>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 за рахунок відповідної додаткової дотації з державного бюджету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</si>
  <si>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</si>
  <si>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Субвенція з місцевого бюджету на здійснення видатків у сфері охорони здоров'я за рахунок коштів медичної субвенції 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</si>
  <si>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</si>
  <si>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Разом доходів</t>
  </si>
  <si>
    <t xml:space="preserve"> Уточнений план на рік</t>
  </si>
  <si>
    <t xml:space="preserve"> Уточнений план на період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</si>
  <si>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</si>
  <si>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Начальник фінансового управління                                                                   Н.П.Богомолова </t>
  </si>
  <si>
    <t xml:space="preserve"> </t>
  </si>
  <si>
    <t>Додаток 1</t>
  </si>
  <si>
    <t>Транспортний податок з фізтчних осіб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</si>
  <si>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</si>
  <si>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</si>
  <si>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Доходи бюджеу Нижньосироватської сільської ОТГ за  ІІІ квартал 2020 року по загальному фонду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</si>
  <si>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</si>
  <si>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</si>
  <si>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до рішення  першої сесії 8 скликання від 18.11.2020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</si>
</sst>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Normal="100" zoomScaleSheetLayoutView="100" workbookViewId="0">
      <selection activeCell="E13" sqref="E13"/>
    </sheetView>
  </sheetViews>
  <sheetFormatPr defaultRowHeight="12.75"/>
  <cols>
    <col min="1" max="1" width="0.140625" customWidth="1"/>
    <col min="2" max="2" width="14.85546875" customWidth="1"/>
    <col min="3" max="3" width="64.5703125" customWidth="1"/>
    <col min="4" max="4" width="17.7109375" customWidth="1"/>
    <col min="5" max="5" width="18.7109375" customWidth="1"/>
    <col min="6" max="6" width="19.42578125" customWidth="1"/>
    <col min="7" max="7" width="17.5703125" customWidth="1"/>
    <col min="8" max="8" width="14.140625" customWidth="1"/>
  </cols>
  <sheetData>
    <row r="1" spans="1:8" ht="18.75">
      <c r="A1" s="3" t="s">
        <v>0</v>
      </c>
      <c r="B1" s="54"/>
      <c r="C1" s="54"/>
      <c r="D1" s="3"/>
      <c r="E1" s="55" t="s">
        <v>81</v>
      </c>
      <c r="F1" s="55"/>
      <c r="G1" s="55"/>
      <c r="H1" s="55"/>
    </row>
    <row r="2" spans="1:8" ht="18.75">
      <c r="A2" s="4"/>
      <c r="B2" s="4"/>
      <c r="C2" s="50"/>
      <c r="D2" s="50"/>
      <c r="E2" s="61" t="s">
        <v>88</v>
      </c>
      <c r="F2" s="61"/>
      <c r="G2" s="61"/>
      <c r="H2" s="61"/>
    </row>
    <row r="3" spans="1:8" ht="12" customHeight="1">
      <c r="A3" s="56"/>
      <c r="B3" s="56"/>
      <c r="C3" s="56"/>
      <c r="D3" s="56"/>
      <c r="E3" s="56"/>
      <c r="F3" s="56"/>
      <c r="G3" s="56"/>
      <c r="H3" s="56"/>
    </row>
    <row r="4" spans="1:8" ht="22.5">
      <c r="A4" s="4"/>
      <c r="B4" s="60" t="s">
        <v>85</v>
      </c>
      <c r="C4" s="60"/>
      <c r="D4" s="60"/>
      <c r="E4" s="60"/>
      <c r="F4" s="60"/>
      <c r="G4" s="60"/>
      <c r="H4" s="60"/>
    </row>
    <row r="5" spans="1:8" ht="18.75">
      <c r="A5" s="55"/>
      <c r="B5" s="56"/>
      <c r="C5" s="56"/>
      <c r="D5" s="56"/>
      <c r="E5" s="56"/>
      <c r="F5" s="56"/>
      <c r="G5" s="56"/>
      <c r="H5" s="56"/>
    </row>
    <row r="6" spans="1:8">
      <c r="A6" s="3"/>
      <c r="B6" s="3"/>
      <c r="C6" s="3"/>
      <c r="D6" s="3"/>
      <c r="E6" s="3"/>
      <c r="F6" s="3"/>
      <c r="G6" s="3"/>
      <c r="H6" s="3"/>
    </row>
    <row r="7" spans="1:8" s="1" customFormat="1" ht="18.75">
      <c r="A7" s="57"/>
      <c r="B7" s="58" t="s">
        <v>1</v>
      </c>
      <c r="C7" s="58" t="s">
        <v>2</v>
      </c>
      <c r="D7" s="58" t="s">
        <v>20</v>
      </c>
      <c r="E7" s="59"/>
      <c r="F7" s="59"/>
      <c r="G7" s="59"/>
      <c r="H7" s="59"/>
    </row>
    <row r="8" spans="1:8" s="2" customFormat="1" ht="59.25" customHeight="1">
      <c r="A8" s="57"/>
      <c r="B8" s="59"/>
      <c r="C8" s="59"/>
      <c r="D8" s="38" t="s">
        <v>3</v>
      </c>
      <c r="E8" s="38" t="s">
        <v>76</v>
      </c>
      <c r="F8" s="38" t="s">
        <v>77</v>
      </c>
      <c r="G8" s="38" t="s">
        <v>4</v>
      </c>
      <c r="H8" s="38" t="s">
        <v>5</v>
      </c>
    </row>
    <row r="9" spans="1:8" ht="18.75">
      <c r="A9" s="5"/>
      <c r="B9" s="6">
        <v>10000000</v>
      </c>
      <c r="C9" s="7" t="s">
        <v>21</v>
      </c>
      <c r="D9" s="39">
        <f>D10+D17+D24+D26+D41</f>
        <v>17607330</v>
      </c>
      <c r="E9" s="39">
        <f>E10+E17+E24+E26+E41</f>
        <v>17607330</v>
      </c>
      <c r="F9" s="39">
        <f>F10+F17+F24+F26+F41</f>
        <v>12070317</v>
      </c>
      <c r="G9" s="39">
        <f>G10+G17+G24+G26+G41</f>
        <v>11925711.879999999</v>
      </c>
      <c r="H9" s="40">
        <f t="shared" ref="H9:H40" si="0">IF(F9=0,0,G9/F9*100)</f>
        <v>98.801977445994154</v>
      </c>
    </row>
    <row r="10" spans="1:8" ht="37.5">
      <c r="A10" s="5"/>
      <c r="B10" s="6">
        <v>11000000</v>
      </c>
      <c r="C10" s="8" t="s">
        <v>22</v>
      </c>
      <c r="D10" s="39">
        <f>D11+D15</f>
        <v>9513384</v>
      </c>
      <c r="E10" s="39">
        <f>E11+E15</f>
        <v>9513384</v>
      </c>
      <c r="F10" s="39">
        <f>F11+F15</f>
        <v>6545139</v>
      </c>
      <c r="G10" s="39">
        <f>G11+G15</f>
        <v>5664373.6900000004</v>
      </c>
      <c r="H10" s="40">
        <f t="shared" si="0"/>
        <v>86.543214590247814</v>
      </c>
    </row>
    <row r="11" spans="1:8" ht="19.5">
      <c r="A11" s="5"/>
      <c r="B11" s="9">
        <v>11010000</v>
      </c>
      <c r="C11" s="10" t="s">
        <v>6</v>
      </c>
      <c r="D11" s="41">
        <f>D12+D13+D14</f>
        <v>9457034</v>
      </c>
      <c r="E11" s="41">
        <f>E12+E13+E14</f>
        <v>9457034</v>
      </c>
      <c r="F11" s="41">
        <f>F12+F13+F14</f>
        <v>6495609</v>
      </c>
      <c r="G11" s="41">
        <f>G12+G13+G14</f>
        <v>5635220.6900000004</v>
      </c>
      <c r="H11" s="42">
        <f t="shared" si="0"/>
        <v>86.754308795372395</v>
      </c>
    </row>
    <row r="12" spans="1:8" ht="63" customHeight="1">
      <c r="A12" s="5"/>
      <c r="B12" s="11">
        <v>11010100</v>
      </c>
      <c r="C12" s="12" t="s">
        <v>7</v>
      </c>
      <c r="D12" s="43">
        <v>5772534</v>
      </c>
      <c r="E12" s="43">
        <v>5772534</v>
      </c>
      <c r="F12" s="37">
        <v>4142534</v>
      </c>
      <c r="G12" s="37">
        <v>3980632.38</v>
      </c>
      <c r="H12" s="44">
        <f t="shared" si="0"/>
        <v>96.091725016620259</v>
      </c>
    </row>
    <row r="13" spans="1:8" ht="54.75" customHeight="1">
      <c r="A13" s="5"/>
      <c r="B13" s="13">
        <v>11010400</v>
      </c>
      <c r="C13" s="14" t="s">
        <v>23</v>
      </c>
      <c r="D13" s="45">
        <v>3604500</v>
      </c>
      <c r="E13" s="45">
        <v>3604500</v>
      </c>
      <c r="F13" s="37">
        <v>2295075</v>
      </c>
      <c r="G13" s="37">
        <v>1635332.52</v>
      </c>
      <c r="H13" s="44">
        <f t="shared" si="0"/>
        <v>71.25399039247084</v>
      </c>
    </row>
    <row r="14" spans="1:8" ht="54" customHeight="1">
      <c r="A14" s="5"/>
      <c r="B14" s="13">
        <v>11010500</v>
      </c>
      <c r="C14" s="14" t="s">
        <v>8</v>
      </c>
      <c r="D14" s="45">
        <v>80000</v>
      </c>
      <c r="E14" s="45">
        <v>80000</v>
      </c>
      <c r="F14" s="37">
        <v>58000</v>
      </c>
      <c r="G14" s="37">
        <v>19255.79</v>
      </c>
      <c r="H14" s="44">
        <f t="shared" si="0"/>
        <v>33.199637931034488</v>
      </c>
    </row>
    <row r="15" spans="1:8" ht="18.75">
      <c r="A15" s="5"/>
      <c r="B15" s="15">
        <v>11020000</v>
      </c>
      <c r="C15" s="16" t="s">
        <v>24</v>
      </c>
      <c r="D15" s="46">
        <f>D16</f>
        <v>56350</v>
      </c>
      <c r="E15" s="46">
        <f>E16</f>
        <v>56350</v>
      </c>
      <c r="F15" s="46">
        <v>49530</v>
      </c>
      <c r="G15" s="46">
        <v>29153</v>
      </c>
      <c r="H15" s="40">
        <f t="shared" si="0"/>
        <v>58.859277205733896</v>
      </c>
    </row>
    <row r="16" spans="1:8" ht="45" customHeight="1">
      <c r="A16" s="5"/>
      <c r="B16" s="13">
        <v>11020200</v>
      </c>
      <c r="C16" s="14" t="s">
        <v>25</v>
      </c>
      <c r="D16" s="45">
        <v>56350</v>
      </c>
      <c r="E16" s="45">
        <v>56350</v>
      </c>
      <c r="F16" s="37">
        <v>28655</v>
      </c>
      <c r="G16" s="37">
        <v>31735.83</v>
      </c>
      <c r="H16" s="44">
        <f t="shared" si="0"/>
        <v>110.7514569883092</v>
      </c>
    </row>
    <row r="17" spans="1:8" ht="37.5" customHeight="1">
      <c r="A17" s="5"/>
      <c r="B17" s="6">
        <v>13000000</v>
      </c>
      <c r="C17" s="17" t="s">
        <v>26</v>
      </c>
      <c r="D17" s="39">
        <f>D18+D21</f>
        <v>44023</v>
      </c>
      <c r="E17" s="39">
        <f>E18+E21</f>
        <v>44023</v>
      </c>
      <c r="F17" s="39">
        <f>F18+F21</f>
        <v>40073</v>
      </c>
      <c r="G17" s="39">
        <f>G18+G21</f>
        <v>21820.62</v>
      </c>
      <c r="H17" s="40">
        <f t="shared" si="0"/>
        <v>54.452174781024631</v>
      </c>
    </row>
    <row r="18" spans="1:8" ht="43.5" customHeight="1">
      <c r="A18" s="5"/>
      <c r="B18" s="18">
        <v>13010000</v>
      </c>
      <c r="C18" s="10" t="s">
        <v>27</v>
      </c>
      <c r="D18" s="41">
        <f>D20+D19</f>
        <v>26253</v>
      </c>
      <c r="E18" s="41">
        <f>E20+E19</f>
        <v>26253</v>
      </c>
      <c r="F18" s="41">
        <f>F20+F19</f>
        <v>22503</v>
      </c>
      <c r="G18" s="41">
        <f>G20+G19</f>
        <v>21222.62</v>
      </c>
      <c r="H18" s="42">
        <f t="shared" si="0"/>
        <v>94.310180864773585</v>
      </c>
    </row>
    <row r="19" spans="1:8" ht="57.75" customHeight="1">
      <c r="A19" s="5"/>
      <c r="B19" s="19">
        <v>13010100</v>
      </c>
      <c r="C19" s="20" t="s">
        <v>28</v>
      </c>
      <c r="D19" s="43">
        <v>1600</v>
      </c>
      <c r="E19" s="43">
        <v>1600</v>
      </c>
      <c r="F19" s="37">
        <v>1450</v>
      </c>
      <c r="G19" s="37">
        <v>133.85</v>
      </c>
      <c r="H19" s="44">
        <f t="shared" si="0"/>
        <v>9.2310344827586199</v>
      </c>
    </row>
    <row r="20" spans="1:8" ht="93.75" customHeight="1">
      <c r="A20" s="5"/>
      <c r="B20" s="19">
        <v>13010200</v>
      </c>
      <c r="C20" s="12" t="s">
        <v>29</v>
      </c>
      <c r="D20" s="43">
        <v>24653</v>
      </c>
      <c r="E20" s="43">
        <v>24653</v>
      </c>
      <c r="F20" s="37">
        <v>21053</v>
      </c>
      <c r="G20" s="37">
        <v>21088.77</v>
      </c>
      <c r="H20" s="44">
        <f t="shared" si="0"/>
        <v>100.16990452667078</v>
      </c>
    </row>
    <row r="21" spans="1:8" ht="27" customHeight="1">
      <c r="A21" s="5"/>
      <c r="B21" s="21">
        <v>13030000</v>
      </c>
      <c r="C21" s="22" t="s">
        <v>30</v>
      </c>
      <c r="D21" s="41">
        <f>D23+D22</f>
        <v>17770</v>
      </c>
      <c r="E21" s="41">
        <f>E23+E22</f>
        <v>17770</v>
      </c>
      <c r="F21" s="41">
        <f>F23+F22</f>
        <v>17570</v>
      </c>
      <c r="G21" s="41">
        <f>G23+G22</f>
        <v>598</v>
      </c>
      <c r="H21" s="42">
        <f t="shared" si="0"/>
        <v>3.4035287421741605</v>
      </c>
    </row>
    <row r="22" spans="1:8" ht="60" customHeight="1">
      <c r="A22" s="5"/>
      <c r="B22" s="13">
        <v>13030100</v>
      </c>
      <c r="C22" s="23" t="s">
        <v>31</v>
      </c>
      <c r="D22" s="43">
        <v>720</v>
      </c>
      <c r="E22" s="43">
        <v>720</v>
      </c>
      <c r="F22" s="37">
        <v>520</v>
      </c>
      <c r="G22" s="37">
        <v>598</v>
      </c>
      <c r="H22" s="44">
        <f t="shared" si="0"/>
        <v>114.99999999999999</v>
      </c>
    </row>
    <row r="23" spans="1:8" ht="34.5" customHeight="1">
      <c r="A23" s="5"/>
      <c r="B23" s="13">
        <v>13030200</v>
      </c>
      <c r="C23" s="14" t="s">
        <v>32</v>
      </c>
      <c r="D23" s="43">
        <v>17050</v>
      </c>
      <c r="E23" s="43">
        <v>17050</v>
      </c>
      <c r="F23" s="37">
        <v>17050</v>
      </c>
      <c r="G23" s="37">
        <v>0</v>
      </c>
      <c r="H23" s="44">
        <f t="shared" si="0"/>
        <v>0</v>
      </c>
    </row>
    <row r="24" spans="1:8" ht="18.75">
      <c r="A24" s="5"/>
      <c r="B24" s="24">
        <v>14000000</v>
      </c>
      <c r="C24" s="17" t="s">
        <v>33</v>
      </c>
      <c r="D24" s="39">
        <f>D25</f>
        <v>359120</v>
      </c>
      <c r="E24" s="39">
        <f>E25</f>
        <v>359120</v>
      </c>
      <c r="F24" s="39">
        <f>F25</f>
        <v>261120</v>
      </c>
      <c r="G24" s="39">
        <f>G25</f>
        <v>324998.34999999998</v>
      </c>
      <c r="H24" s="40">
        <f t="shared" si="0"/>
        <v>124.46321614583333</v>
      </c>
    </row>
    <row r="25" spans="1:8" ht="57" customHeight="1">
      <c r="A25" s="5"/>
      <c r="B25" s="18">
        <v>14040000</v>
      </c>
      <c r="C25" s="10" t="s">
        <v>34</v>
      </c>
      <c r="D25" s="41">
        <v>359120</v>
      </c>
      <c r="E25" s="41">
        <v>359120</v>
      </c>
      <c r="F25" s="37">
        <v>261120</v>
      </c>
      <c r="G25" s="37">
        <v>324998.34999999998</v>
      </c>
      <c r="H25" s="44">
        <f t="shared" si="0"/>
        <v>124.46321614583333</v>
      </c>
    </row>
    <row r="26" spans="1:8" ht="18.75">
      <c r="A26" s="5"/>
      <c r="B26" s="24">
        <v>18000000</v>
      </c>
      <c r="C26" s="17" t="s">
        <v>35</v>
      </c>
      <c r="D26" s="39">
        <f>D27+D37</f>
        <v>7690803</v>
      </c>
      <c r="E26" s="39">
        <f>E27+E37</f>
        <v>7690803</v>
      </c>
      <c r="F26" s="39">
        <f>F27+F37</f>
        <v>5223985</v>
      </c>
      <c r="G26" s="39">
        <f>G27+G37</f>
        <v>5914519.2199999997</v>
      </c>
      <c r="H26" s="40">
        <f t="shared" si="0"/>
        <v>113.21853374387561</v>
      </c>
    </row>
    <row r="27" spans="1:8" ht="19.5">
      <c r="A27" s="5"/>
      <c r="B27" s="18">
        <v>18010000</v>
      </c>
      <c r="C27" s="10" t="s">
        <v>36</v>
      </c>
      <c r="D27" s="41">
        <f>D28+D29+D30+D31+D32+D33+D34+D35+D36</f>
        <v>4182203</v>
      </c>
      <c r="E27" s="41">
        <f>E28+E29+E30+E31+E32+E33+E34+E35+E36</f>
        <v>4182203</v>
      </c>
      <c r="F27" s="41">
        <f>F28+F29+F30+F31+F32+F33+F34+F35+F36</f>
        <v>2694185</v>
      </c>
      <c r="G27" s="41">
        <f>G28+G29+G30+G31+G32+G33+G34+G35+G36</f>
        <v>3358621.5999999996</v>
      </c>
      <c r="H27" s="42">
        <f t="shared" si="0"/>
        <v>124.66187733952938</v>
      </c>
    </row>
    <row r="28" spans="1:8" ht="59.25" customHeight="1">
      <c r="A28" s="5"/>
      <c r="B28" s="19">
        <v>18010100</v>
      </c>
      <c r="C28" s="12" t="s">
        <v>37</v>
      </c>
      <c r="D28" s="43">
        <v>10900</v>
      </c>
      <c r="E28" s="43">
        <v>10900</v>
      </c>
      <c r="F28" s="37">
        <v>10900</v>
      </c>
      <c r="G28" s="37">
        <v>0</v>
      </c>
      <c r="H28" s="44">
        <f t="shared" si="0"/>
        <v>0</v>
      </c>
    </row>
    <row r="29" spans="1:8" ht="54.75" customHeight="1">
      <c r="A29" s="5"/>
      <c r="B29" s="19">
        <v>18010200</v>
      </c>
      <c r="C29" s="12" t="s">
        <v>38</v>
      </c>
      <c r="D29" s="43">
        <v>33200</v>
      </c>
      <c r="E29" s="43">
        <v>33200</v>
      </c>
      <c r="F29" s="37">
        <v>20020</v>
      </c>
      <c r="G29" s="37">
        <v>14394.42</v>
      </c>
      <c r="H29" s="44">
        <f t="shared" si="0"/>
        <v>71.9001998001998</v>
      </c>
    </row>
    <row r="30" spans="1:8" ht="62.25" customHeight="1">
      <c r="A30" s="5"/>
      <c r="B30" s="19">
        <v>18010300</v>
      </c>
      <c r="C30" s="12" t="s">
        <v>39</v>
      </c>
      <c r="D30" s="43">
        <v>22000</v>
      </c>
      <c r="E30" s="43">
        <v>22000</v>
      </c>
      <c r="F30" s="37">
        <v>20000</v>
      </c>
      <c r="G30" s="37">
        <v>9059.85</v>
      </c>
      <c r="H30" s="44">
        <f t="shared" si="0"/>
        <v>45.299250000000001</v>
      </c>
    </row>
    <row r="31" spans="1:8" ht="61.5" customHeight="1">
      <c r="A31" s="5"/>
      <c r="B31" s="19">
        <v>18010400</v>
      </c>
      <c r="C31" s="12" t="s">
        <v>40</v>
      </c>
      <c r="D31" s="43">
        <v>150064</v>
      </c>
      <c r="E31" s="43">
        <v>150064</v>
      </c>
      <c r="F31" s="37">
        <v>105064</v>
      </c>
      <c r="G31" s="37">
        <v>96013.96</v>
      </c>
      <c r="H31" s="44">
        <f t="shared" si="0"/>
        <v>91.386164623467607</v>
      </c>
    </row>
    <row r="32" spans="1:8" ht="18.75">
      <c r="A32" s="5"/>
      <c r="B32" s="19">
        <v>18010500</v>
      </c>
      <c r="C32" s="12" t="s">
        <v>41</v>
      </c>
      <c r="D32" s="43">
        <v>513555</v>
      </c>
      <c r="E32" s="43">
        <v>513555</v>
      </c>
      <c r="F32" s="37">
        <v>369555</v>
      </c>
      <c r="G32" s="37">
        <v>336831.59</v>
      </c>
      <c r="H32" s="44">
        <f t="shared" si="0"/>
        <v>91.145185425714715</v>
      </c>
    </row>
    <row r="33" spans="1:8" ht="18.75">
      <c r="A33" s="5"/>
      <c r="B33" s="19">
        <v>18010600</v>
      </c>
      <c r="C33" s="12" t="s">
        <v>9</v>
      </c>
      <c r="D33" s="43">
        <v>2811892</v>
      </c>
      <c r="E33" s="43">
        <v>2811892</v>
      </c>
      <c r="F33" s="37">
        <v>1804146</v>
      </c>
      <c r="G33" s="37">
        <v>1675093.02</v>
      </c>
      <c r="H33" s="44">
        <f t="shared" si="0"/>
        <v>92.846866051860545</v>
      </c>
    </row>
    <row r="34" spans="1:8" ht="18.75">
      <c r="A34" s="5"/>
      <c r="B34" s="19">
        <v>18010700</v>
      </c>
      <c r="C34" s="12" t="s">
        <v>42</v>
      </c>
      <c r="D34" s="43">
        <v>507000</v>
      </c>
      <c r="E34" s="43">
        <v>507000</v>
      </c>
      <c r="F34" s="37">
        <v>272000</v>
      </c>
      <c r="G34" s="37">
        <v>536810.30000000005</v>
      </c>
      <c r="H34" s="44">
        <f t="shared" si="0"/>
        <v>197.3567279411765</v>
      </c>
    </row>
    <row r="35" spans="1:8" ht="18.75">
      <c r="A35" s="5"/>
      <c r="B35" s="19">
        <v>18010900</v>
      </c>
      <c r="C35" s="12" t="s">
        <v>43</v>
      </c>
      <c r="D35" s="43">
        <v>133592</v>
      </c>
      <c r="E35" s="43">
        <v>133592</v>
      </c>
      <c r="F35" s="37">
        <v>92500</v>
      </c>
      <c r="G35" s="37">
        <v>686251.46</v>
      </c>
      <c r="H35" s="44">
        <f t="shared" si="0"/>
        <v>741.8934702702702</v>
      </c>
    </row>
    <row r="36" spans="1:8" ht="18.75">
      <c r="A36" s="5"/>
      <c r="B36" s="19">
        <v>18011000</v>
      </c>
      <c r="C36" s="12" t="s">
        <v>82</v>
      </c>
      <c r="D36" s="43">
        <v>0</v>
      </c>
      <c r="E36" s="43">
        <v>0</v>
      </c>
      <c r="F36" s="37">
        <v>0</v>
      </c>
      <c r="G36" s="37">
        <v>4167</v>
      </c>
      <c r="H36" s="44">
        <f t="shared" si="0"/>
        <v>0</v>
      </c>
    </row>
    <row r="37" spans="1:8" ht="19.5">
      <c r="A37" s="5"/>
      <c r="B37" s="18">
        <v>18050000</v>
      </c>
      <c r="C37" s="10" t="s">
        <v>10</v>
      </c>
      <c r="D37" s="41">
        <f>D38+D39+D40</f>
        <v>3508600</v>
      </c>
      <c r="E37" s="41">
        <f>E38+E39+E40</f>
        <v>3508600</v>
      </c>
      <c r="F37" s="41">
        <f>F38+F39+F40</f>
        <v>2529800</v>
      </c>
      <c r="G37" s="41">
        <f>G38+G39+G40</f>
        <v>2555897.62</v>
      </c>
      <c r="H37" s="42">
        <f t="shared" si="0"/>
        <v>101.03160803225552</v>
      </c>
    </row>
    <row r="38" spans="1:8" ht="18.75">
      <c r="A38" s="5"/>
      <c r="B38" s="19">
        <v>18050300</v>
      </c>
      <c r="C38" s="12" t="s">
        <v>11</v>
      </c>
      <c r="D38" s="43">
        <v>520000</v>
      </c>
      <c r="E38" s="43">
        <v>520000</v>
      </c>
      <c r="F38" s="37">
        <v>258000</v>
      </c>
      <c r="G38" s="37">
        <v>164209.41</v>
      </c>
      <c r="H38" s="44">
        <f t="shared" si="0"/>
        <v>63.647058139534884</v>
      </c>
    </row>
    <row r="39" spans="1:8" ht="18.75">
      <c r="A39" s="5"/>
      <c r="B39" s="19">
        <v>18050400</v>
      </c>
      <c r="C39" s="12" t="s">
        <v>12</v>
      </c>
      <c r="D39" s="43">
        <v>1797600</v>
      </c>
      <c r="E39" s="43">
        <v>1797600</v>
      </c>
      <c r="F39" s="37">
        <v>1697200</v>
      </c>
      <c r="G39" s="37">
        <v>1798444.97</v>
      </c>
      <c r="H39" s="44">
        <f t="shared" si="0"/>
        <v>105.96541185481969</v>
      </c>
    </row>
    <row r="40" spans="1:8" ht="100.5" customHeight="1">
      <c r="A40" s="5"/>
      <c r="B40" s="19">
        <v>18050500</v>
      </c>
      <c r="C40" s="12" t="s">
        <v>44</v>
      </c>
      <c r="D40" s="43">
        <v>1191000</v>
      </c>
      <c r="E40" s="43">
        <v>1191000</v>
      </c>
      <c r="F40" s="37">
        <v>574600</v>
      </c>
      <c r="G40" s="37">
        <v>593243.24</v>
      </c>
      <c r="H40" s="44">
        <f t="shared" si="0"/>
        <v>103.24455969369997</v>
      </c>
    </row>
    <row r="41" spans="1:8" ht="18.75" hidden="1">
      <c r="A41" s="5"/>
      <c r="B41" s="24">
        <v>19000000</v>
      </c>
      <c r="C41" s="17" t="s">
        <v>45</v>
      </c>
      <c r="D41" s="39"/>
      <c r="E41" s="39"/>
      <c r="F41" s="37"/>
      <c r="G41" s="37"/>
      <c r="H41" s="44"/>
    </row>
    <row r="42" spans="1:8" ht="19.5" hidden="1">
      <c r="A42" s="5"/>
      <c r="B42" s="25">
        <v>19010000</v>
      </c>
      <c r="C42" s="26" t="s">
        <v>46</v>
      </c>
      <c r="D42" s="41"/>
      <c r="E42" s="41"/>
      <c r="F42" s="37"/>
      <c r="G42" s="37"/>
      <c r="H42" s="44"/>
    </row>
    <row r="43" spans="1:8" ht="75" hidden="1">
      <c r="A43" s="5"/>
      <c r="B43" s="19">
        <v>19010100</v>
      </c>
      <c r="C43" s="12" t="s">
        <v>47</v>
      </c>
      <c r="D43" s="43"/>
      <c r="E43" s="43"/>
      <c r="F43" s="37"/>
      <c r="G43" s="37"/>
      <c r="H43" s="44"/>
    </row>
    <row r="44" spans="1:8" ht="75" hidden="1">
      <c r="A44" s="5"/>
      <c r="B44" s="19">
        <v>19010300</v>
      </c>
      <c r="C44" s="12" t="s">
        <v>48</v>
      </c>
      <c r="D44" s="43"/>
      <c r="E44" s="43"/>
      <c r="F44" s="37"/>
      <c r="G44" s="37"/>
      <c r="H44" s="44"/>
    </row>
    <row r="45" spans="1:8" ht="18.75">
      <c r="A45" s="5"/>
      <c r="B45" s="24">
        <v>20000000</v>
      </c>
      <c r="C45" s="7" t="s">
        <v>49</v>
      </c>
      <c r="D45" s="39">
        <f>D46+D52+D66</f>
        <v>474350</v>
      </c>
      <c r="E45" s="39">
        <f t="shared" ref="E45:H45" si="1">E46+E52+E66</f>
        <v>474350</v>
      </c>
      <c r="F45" s="39">
        <f t="shared" si="1"/>
        <v>349910</v>
      </c>
      <c r="G45" s="39">
        <f t="shared" si="1"/>
        <v>266288.52999999997</v>
      </c>
      <c r="H45" s="39">
        <f t="shared" si="1"/>
        <v>97.293551169696997</v>
      </c>
    </row>
    <row r="46" spans="1:8" ht="37.5">
      <c r="A46" s="5"/>
      <c r="B46" s="24">
        <v>21000000</v>
      </c>
      <c r="C46" s="17" t="s">
        <v>50</v>
      </c>
      <c r="D46" s="39">
        <f>D49+D47</f>
        <v>17600</v>
      </c>
      <c r="E46" s="39">
        <f t="shared" ref="E46:H46" si="2">E49+E47</f>
        <v>17600</v>
      </c>
      <c r="F46" s="39">
        <f t="shared" si="2"/>
        <v>13100</v>
      </c>
      <c r="G46" s="39">
        <f>G49+G47</f>
        <v>3259</v>
      </c>
      <c r="H46" s="39">
        <f t="shared" si="2"/>
        <v>22.885496183206108</v>
      </c>
    </row>
    <row r="47" spans="1:8" ht="116.25" customHeight="1">
      <c r="A47" s="5"/>
      <c r="B47" s="27">
        <v>21010000</v>
      </c>
      <c r="C47" s="28" t="s">
        <v>51</v>
      </c>
      <c r="D47" s="43">
        <f>D48</f>
        <v>0</v>
      </c>
      <c r="E47" s="43">
        <f t="shared" ref="E47:H47" si="3">E48</f>
        <v>0</v>
      </c>
      <c r="F47" s="43">
        <f t="shared" si="3"/>
        <v>0</v>
      </c>
      <c r="G47" s="43">
        <f t="shared" si="3"/>
        <v>261</v>
      </c>
      <c r="H47" s="43">
        <f t="shared" si="3"/>
        <v>0</v>
      </c>
    </row>
    <row r="48" spans="1:8" ht="56.25">
      <c r="A48" s="5"/>
      <c r="B48" s="27">
        <v>21010300</v>
      </c>
      <c r="C48" s="28" t="s">
        <v>86</v>
      </c>
      <c r="D48" s="43">
        <v>0</v>
      </c>
      <c r="E48" s="43">
        <v>0</v>
      </c>
      <c r="F48" s="52">
        <v>0</v>
      </c>
      <c r="G48" s="53">
        <v>261</v>
      </c>
      <c r="H48" s="40">
        <v>0</v>
      </c>
    </row>
    <row r="49" spans="1:8" ht="19.5">
      <c r="A49" s="5"/>
      <c r="B49" s="25">
        <v>21080000</v>
      </c>
      <c r="C49" s="26" t="s">
        <v>52</v>
      </c>
      <c r="D49" s="41">
        <f>D51+D50</f>
        <v>17600</v>
      </c>
      <c r="E49" s="41">
        <f>E51+E50</f>
        <v>17600</v>
      </c>
      <c r="F49" s="41">
        <f>F51+F50</f>
        <v>13100</v>
      </c>
      <c r="G49" s="41">
        <f>G51+G50</f>
        <v>2998</v>
      </c>
      <c r="H49" s="42">
        <f t="shared" ref="H49:H76" si="4">IF(F49=0,0,G49/F49*100)</f>
        <v>22.885496183206108</v>
      </c>
    </row>
    <row r="50" spans="1:8" ht="18.75">
      <c r="A50" s="5"/>
      <c r="B50" s="27">
        <v>21081100</v>
      </c>
      <c r="C50" s="28" t="s">
        <v>53</v>
      </c>
      <c r="D50" s="43">
        <v>4100</v>
      </c>
      <c r="E50" s="43">
        <v>4100</v>
      </c>
      <c r="F50" s="37">
        <v>3600</v>
      </c>
      <c r="G50" s="37">
        <v>1998</v>
      </c>
      <c r="H50" s="44">
        <f t="shared" si="4"/>
        <v>55.500000000000007</v>
      </c>
    </row>
    <row r="51" spans="1:8" ht="58.5" customHeight="1">
      <c r="A51" s="5"/>
      <c r="B51" s="27">
        <v>21081500</v>
      </c>
      <c r="C51" s="28" t="s">
        <v>54</v>
      </c>
      <c r="D51" s="43">
        <v>13500</v>
      </c>
      <c r="E51" s="43">
        <v>13500</v>
      </c>
      <c r="F51" s="37">
        <v>9500</v>
      </c>
      <c r="G51" s="37">
        <v>1000</v>
      </c>
      <c r="H51" s="44">
        <f t="shared" si="4"/>
        <v>10.526315789473683</v>
      </c>
    </row>
    <row r="52" spans="1:8" ht="37.5">
      <c r="A52" s="5"/>
      <c r="B52" s="24">
        <v>22000000</v>
      </c>
      <c r="C52" s="17" t="s">
        <v>55</v>
      </c>
      <c r="D52" s="39">
        <f>D53+D58</f>
        <v>456750</v>
      </c>
      <c r="E52" s="39">
        <f>E53+E58</f>
        <v>456750</v>
      </c>
      <c r="F52" s="39">
        <f>F53+F58</f>
        <v>336810</v>
      </c>
      <c r="G52" s="39">
        <f>G53+G58</f>
        <v>250613.77</v>
      </c>
      <c r="H52" s="40">
        <f t="shared" si="4"/>
        <v>74.408054986490896</v>
      </c>
    </row>
    <row r="53" spans="1:8" ht="19.5">
      <c r="A53" s="5"/>
      <c r="B53" s="18">
        <v>22010000</v>
      </c>
      <c r="C53" s="10" t="s">
        <v>13</v>
      </c>
      <c r="D53" s="41">
        <f>D54+D55+D56+D57</f>
        <v>456600</v>
      </c>
      <c r="E53" s="41">
        <f>E54+E55+E56+E57</f>
        <v>456600</v>
      </c>
      <c r="F53" s="41">
        <f>F54+F55+F56+F57</f>
        <v>336700</v>
      </c>
      <c r="G53" s="41">
        <f>G54+G55+G56+G57</f>
        <v>250513.4</v>
      </c>
      <c r="H53" s="42">
        <f t="shared" si="4"/>
        <v>74.402554202554199</v>
      </c>
    </row>
    <row r="54" spans="1:8" ht="55.5" customHeight="1">
      <c r="A54" s="5"/>
      <c r="B54" s="19">
        <v>22010300</v>
      </c>
      <c r="C54" s="12" t="s">
        <v>56</v>
      </c>
      <c r="D54" s="43">
        <v>0</v>
      </c>
      <c r="E54" s="43">
        <v>0</v>
      </c>
      <c r="F54" s="37">
        <v>0</v>
      </c>
      <c r="G54" s="37">
        <v>2100</v>
      </c>
      <c r="H54" s="44">
        <v>0</v>
      </c>
    </row>
    <row r="55" spans="1:8" ht="18.75">
      <c r="A55" s="5"/>
      <c r="B55" s="19">
        <v>22012500</v>
      </c>
      <c r="C55" s="12" t="s">
        <v>14</v>
      </c>
      <c r="D55" s="43">
        <v>28500</v>
      </c>
      <c r="E55" s="43">
        <v>28500</v>
      </c>
      <c r="F55" s="37">
        <v>21800</v>
      </c>
      <c r="G55" s="37">
        <v>6843.4</v>
      </c>
      <c r="H55" s="44">
        <f t="shared" si="4"/>
        <v>31.391743119266053</v>
      </c>
    </row>
    <row r="56" spans="1:8" ht="51" customHeight="1">
      <c r="A56" s="5"/>
      <c r="B56" s="19">
        <v>22012600</v>
      </c>
      <c r="C56" s="12" t="s">
        <v>57</v>
      </c>
      <c r="D56" s="43">
        <v>382600</v>
      </c>
      <c r="E56" s="43">
        <v>382600</v>
      </c>
      <c r="F56" s="37">
        <v>277600</v>
      </c>
      <c r="G56" s="37">
        <v>239470</v>
      </c>
      <c r="H56" s="44">
        <f t="shared" si="4"/>
        <v>86.264409221902014</v>
      </c>
    </row>
    <row r="57" spans="1:8" ht="119.25" customHeight="1">
      <c r="A57" s="5"/>
      <c r="B57" s="19">
        <v>22012900</v>
      </c>
      <c r="C57" s="12" t="s">
        <v>58</v>
      </c>
      <c r="D57" s="43">
        <v>45500</v>
      </c>
      <c r="E57" s="43">
        <v>45500</v>
      </c>
      <c r="F57" s="37">
        <v>37300</v>
      </c>
      <c r="G57" s="37">
        <v>2100</v>
      </c>
      <c r="H57" s="44">
        <f t="shared" si="4"/>
        <v>5.6300268096514747</v>
      </c>
    </row>
    <row r="58" spans="1:8" ht="19.5">
      <c r="A58" s="5"/>
      <c r="B58" s="18">
        <v>22090000</v>
      </c>
      <c r="C58" s="10" t="s">
        <v>59</v>
      </c>
      <c r="D58" s="41">
        <f>D59+D65</f>
        <v>150</v>
      </c>
      <c r="E58" s="41">
        <f>E59+E65</f>
        <v>150</v>
      </c>
      <c r="F58" s="41">
        <f>F59+F65</f>
        <v>110</v>
      </c>
      <c r="G58" s="41">
        <f>G59+G65</f>
        <v>100.37</v>
      </c>
      <c r="H58" s="42">
        <f t="shared" si="4"/>
        <v>91.24545454545455</v>
      </c>
    </row>
    <row r="59" spans="1:8" ht="64.5" customHeight="1">
      <c r="A59" s="5"/>
      <c r="B59" s="19">
        <v>22090100</v>
      </c>
      <c r="C59" s="12" t="s">
        <v>15</v>
      </c>
      <c r="D59" s="43">
        <v>150</v>
      </c>
      <c r="E59" s="43">
        <v>150</v>
      </c>
      <c r="F59" s="37">
        <v>110</v>
      </c>
      <c r="G59" s="37">
        <v>66.37</v>
      </c>
      <c r="H59" s="44">
        <f t="shared" si="4"/>
        <v>60.336363636363643</v>
      </c>
    </row>
    <row r="60" spans="1:8" ht="18.75" hidden="1">
      <c r="A60" s="5"/>
      <c r="B60" s="24">
        <v>25000000</v>
      </c>
      <c r="C60" s="17" t="s">
        <v>60</v>
      </c>
      <c r="D60" s="39"/>
      <c r="E60" s="39"/>
      <c r="F60" s="37"/>
      <c r="G60" s="37"/>
      <c r="H60" s="44"/>
    </row>
    <row r="61" spans="1:8" ht="58.5" hidden="1">
      <c r="A61" s="5"/>
      <c r="B61" s="18">
        <v>25010000</v>
      </c>
      <c r="C61" s="10" t="s">
        <v>61</v>
      </c>
      <c r="D61" s="41"/>
      <c r="E61" s="41"/>
      <c r="F61" s="37"/>
      <c r="G61" s="37"/>
      <c r="H61" s="44"/>
    </row>
    <row r="62" spans="1:8" ht="37.5" hidden="1">
      <c r="A62" s="5"/>
      <c r="B62" s="19">
        <v>25010100</v>
      </c>
      <c r="C62" s="12" t="s">
        <v>62</v>
      </c>
      <c r="D62" s="43"/>
      <c r="E62" s="43"/>
      <c r="F62" s="37"/>
      <c r="G62" s="37"/>
      <c r="H62" s="44"/>
    </row>
    <row r="63" spans="1:8" ht="37.5" hidden="1">
      <c r="A63" s="5"/>
      <c r="B63" s="19">
        <v>25010200</v>
      </c>
      <c r="C63" s="12" t="s">
        <v>63</v>
      </c>
      <c r="D63" s="43"/>
      <c r="E63" s="43"/>
      <c r="F63" s="37"/>
      <c r="G63" s="37"/>
      <c r="H63" s="44"/>
    </row>
    <row r="64" spans="1:8" ht="56.25" hidden="1">
      <c r="A64" s="5"/>
      <c r="B64" s="19">
        <v>25010300</v>
      </c>
      <c r="C64" s="12" t="s">
        <v>64</v>
      </c>
      <c r="D64" s="43"/>
      <c r="E64" s="43"/>
      <c r="F64" s="37"/>
      <c r="G64" s="37"/>
      <c r="H64" s="44"/>
    </row>
    <row r="65" spans="1:8" ht="54.75" customHeight="1">
      <c r="A65" s="5"/>
      <c r="B65" s="19">
        <v>22090400</v>
      </c>
      <c r="C65" s="12" t="s">
        <v>78</v>
      </c>
      <c r="D65" s="43">
        <v>0</v>
      </c>
      <c r="E65" s="43">
        <v>0</v>
      </c>
      <c r="F65" s="37">
        <v>0</v>
      </c>
      <c r="G65" s="37">
        <v>34</v>
      </c>
      <c r="H65" s="44"/>
    </row>
    <row r="66" spans="1:8" ht="18.75">
      <c r="A66" s="5"/>
      <c r="B66" s="19">
        <v>24060300</v>
      </c>
      <c r="C66" s="12" t="s">
        <v>52</v>
      </c>
      <c r="D66" s="43">
        <v>0</v>
      </c>
      <c r="E66" s="43">
        <v>0</v>
      </c>
      <c r="F66" s="37">
        <v>0</v>
      </c>
      <c r="G66" s="37">
        <v>12415.76</v>
      </c>
      <c r="H66" s="44">
        <v>0</v>
      </c>
    </row>
    <row r="67" spans="1:8" ht="37.5">
      <c r="A67" s="5"/>
      <c r="B67" s="19"/>
      <c r="C67" s="29" t="s">
        <v>65</v>
      </c>
      <c r="D67" s="39">
        <f>D9+D45</f>
        <v>18081680</v>
      </c>
      <c r="E67" s="39">
        <f>E9+E45</f>
        <v>18081680</v>
      </c>
      <c r="F67" s="39">
        <f>F9+F45</f>
        <v>12420227</v>
      </c>
      <c r="G67" s="39">
        <f>G9+G45</f>
        <v>12192000.409999998</v>
      </c>
      <c r="H67" s="40">
        <f t="shared" si="4"/>
        <v>98.162460396255227</v>
      </c>
    </row>
    <row r="68" spans="1:8" ht="18.75">
      <c r="A68" s="5"/>
      <c r="B68" s="24">
        <v>40000000</v>
      </c>
      <c r="C68" s="7" t="s">
        <v>66</v>
      </c>
      <c r="D68" s="39">
        <f>D69</f>
        <v>21204084</v>
      </c>
      <c r="E68" s="39">
        <f>E69</f>
        <v>21615854</v>
      </c>
      <c r="F68" s="39">
        <f>F69</f>
        <v>16267313</v>
      </c>
      <c r="G68" s="39">
        <f>G69</f>
        <v>16325016.199999999</v>
      </c>
      <c r="H68" s="40">
        <f t="shared" si="4"/>
        <v>100.35471869263226</v>
      </c>
    </row>
    <row r="69" spans="1:8" ht="18.75">
      <c r="A69" s="5"/>
      <c r="B69" s="24">
        <v>41000000</v>
      </c>
      <c r="C69" s="7" t="s">
        <v>67</v>
      </c>
      <c r="D69" s="39">
        <f>D70+D72+D75+D77</f>
        <v>21204084</v>
      </c>
      <c r="E69" s="39">
        <f>E70+E72+E75+E77</f>
        <v>21615854</v>
      </c>
      <c r="F69" s="39">
        <f>F70+F72+F75+F77</f>
        <v>16267313</v>
      </c>
      <c r="G69" s="39">
        <f>G70+G72+G75+G77</f>
        <v>16325016.199999999</v>
      </c>
      <c r="H69" s="40">
        <f t="shared" si="4"/>
        <v>100.35471869263226</v>
      </c>
    </row>
    <row r="70" spans="1:8" ht="24" customHeight="1">
      <c r="A70" s="5"/>
      <c r="B70" s="24">
        <v>41020000</v>
      </c>
      <c r="C70" s="49" t="s">
        <v>16</v>
      </c>
      <c r="D70" s="39">
        <f>D71</f>
        <v>5616700</v>
      </c>
      <c r="E70" s="39">
        <f>E71</f>
        <v>5616700</v>
      </c>
      <c r="F70" s="39">
        <f>F71</f>
        <v>4212900</v>
      </c>
      <c r="G70" s="39">
        <f>G71</f>
        <v>4212900</v>
      </c>
      <c r="H70" s="40">
        <f t="shared" si="4"/>
        <v>100</v>
      </c>
    </row>
    <row r="71" spans="1:8" ht="18.75">
      <c r="A71" s="5"/>
      <c r="B71" s="27">
        <v>41020100</v>
      </c>
      <c r="C71" s="31" t="s">
        <v>68</v>
      </c>
      <c r="D71" s="43">
        <v>5616700</v>
      </c>
      <c r="E71" s="43">
        <v>5616700</v>
      </c>
      <c r="F71" s="37">
        <v>4212900</v>
      </c>
      <c r="G71" s="37">
        <v>4212900</v>
      </c>
      <c r="H71" s="44">
        <f t="shared" si="4"/>
        <v>100</v>
      </c>
    </row>
    <row r="72" spans="1:8" ht="18.75">
      <c r="A72" s="5"/>
      <c r="B72" s="24">
        <v>41030000</v>
      </c>
      <c r="C72" s="49" t="s">
        <v>17</v>
      </c>
      <c r="D72" s="39">
        <f>D73+D74</f>
        <v>12666200</v>
      </c>
      <c r="E72" s="39">
        <f>E73+E74</f>
        <v>13079600</v>
      </c>
      <c r="F72" s="39">
        <f>F73+F74</f>
        <v>10055100</v>
      </c>
      <c r="G72" s="39">
        <f>G73+G74</f>
        <v>10113300</v>
      </c>
      <c r="H72" s="40">
        <f t="shared" si="4"/>
        <v>100.57881075275235</v>
      </c>
    </row>
    <row r="73" spans="1:8" ht="44.25" customHeight="1">
      <c r="A73" s="5"/>
      <c r="B73" s="32">
        <v>41033900</v>
      </c>
      <c r="C73" s="28" t="s">
        <v>69</v>
      </c>
      <c r="D73" s="43">
        <v>11567500</v>
      </c>
      <c r="E73" s="43">
        <v>11980900</v>
      </c>
      <c r="F73" s="37">
        <v>8956400</v>
      </c>
      <c r="G73" s="37">
        <v>9014600</v>
      </c>
      <c r="H73" s="44">
        <f t="shared" si="4"/>
        <v>100.64981465767495</v>
      </c>
    </row>
    <row r="74" spans="1:8" ht="35.25" customHeight="1">
      <c r="A74" s="5"/>
      <c r="B74" s="33">
        <v>41034200</v>
      </c>
      <c r="C74" s="12" t="s">
        <v>70</v>
      </c>
      <c r="D74" s="43">
        <v>1098700</v>
      </c>
      <c r="E74" s="43">
        <v>1098700</v>
      </c>
      <c r="F74" s="37">
        <v>1098700</v>
      </c>
      <c r="G74" s="37">
        <v>1098700</v>
      </c>
      <c r="H74" s="44">
        <f t="shared" si="4"/>
        <v>100</v>
      </c>
    </row>
    <row r="75" spans="1:8" ht="42.75" customHeight="1">
      <c r="A75" s="5"/>
      <c r="B75" s="34">
        <v>41040000</v>
      </c>
      <c r="C75" s="29" t="s">
        <v>18</v>
      </c>
      <c r="D75" s="39">
        <f>D76</f>
        <v>2249100</v>
      </c>
      <c r="E75" s="39">
        <f>E76</f>
        <v>2249100</v>
      </c>
      <c r="F75" s="39">
        <f>F76</f>
        <v>1685700</v>
      </c>
      <c r="G75" s="39">
        <f>G76</f>
        <v>1685700</v>
      </c>
      <c r="H75" s="40">
        <f t="shared" si="4"/>
        <v>100</v>
      </c>
    </row>
    <row r="76" spans="1:8" ht="76.5" customHeight="1">
      <c r="A76" s="5"/>
      <c r="B76" s="27">
        <v>41040200</v>
      </c>
      <c r="C76" s="28" t="s">
        <v>71</v>
      </c>
      <c r="D76" s="43">
        <v>2249100</v>
      </c>
      <c r="E76" s="43">
        <v>2249100</v>
      </c>
      <c r="F76" s="37">
        <v>1685700</v>
      </c>
      <c r="G76" s="37">
        <v>1685700</v>
      </c>
      <c r="H76" s="44">
        <f t="shared" si="4"/>
        <v>100</v>
      </c>
    </row>
    <row r="77" spans="1:8" ht="37.5" customHeight="1">
      <c r="A77" s="5"/>
      <c r="B77" s="35">
        <v>41050000</v>
      </c>
      <c r="C77" s="29" t="s">
        <v>19</v>
      </c>
      <c r="D77" s="39">
        <f>D78+D80+D81+D79+D82+D83</f>
        <v>672084</v>
      </c>
      <c r="E77" s="39">
        <f t="shared" ref="E77:H77" si="5">E78+E80+E81+E79+E82+E83</f>
        <v>670454</v>
      </c>
      <c r="F77" s="39">
        <f t="shared" si="5"/>
        <v>313613</v>
      </c>
      <c r="G77" s="39">
        <f t="shared" si="5"/>
        <v>313116.2</v>
      </c>
      <c r="H77" s="39">
        <f t="shared" si="5"/>
        <v>498.25989492119089</v>
      </c>
    </row>
    <row r="78" spans="1:8" ht="81" customHeight="1">
      <c r="A78" s="5"/>
      <c r="B78" s="19">
        <v>41051200</v>
      </c>
      <c r="C78" s="12" t="s">
        <v>72</v>
      </c>
      <c r="D78" s="43">
        <v>44030</v>
      </c>
      <c r="E78" s="43">
        <v>42400</v>
      </c>
      <c r="F78" s="37">
        <v>34029</v>
      </c>
      <c r="G78" s="37">
        <v>34029</v>
      </c>
      <c r="H78" s="44">
        <f t="shared" ref="H78:H84" si="6">IF(F78=0,0,G78/F78*100)</f>
        <v>100</v>
      </c>
    </row>
    <row r="79" spans="1:8" ht="81" customHeight="1">
      <c r="A79" s="5"/>
      <c r="B79" s="19">
        <v>41051400</v>
      </c>
      <c r="C79" s="12" t="s">
        <v>83</v>
      </c>
      <c r="D79" s="43">
        <v>150521</v>
      </c>
      <c r="E79" s="43">
        <v>150521</v>
      </c>
      <c r="F79" s="51">
        <v>109051</v>
      </c>
      <c r="G79" s="37">
        <v>109051</v>
      </c>
      <c r="H79" s="44">
        <f t="shared" si="6"/>
        <v>100</v>
      </c>
    </row>
    <row r="80" spans="1:8" ht="81" customHeight="1">
      <c r="A80" s="5"/>
      <c r="B80" s="19">
        <v>41051500</v>
      </c>
      <c r="C80" s="12" t="s">
        <v>73</v>
      </c>
      <c r="D80" s="43">
        <v>28550</v>
      </c>
      <c r="E80" s="43">
        <v>28550</v>
      </c>
      <c r="F80" s="37">
        <v>28550</v>
      </c>
      <c r="G80" s="37">
        <v>28053.200000000001</v>
      </c>
      <c r="H80" s="44">
        <f t="shared" si="6"/>
        <v>98.259894921190892</v>
      </c>
    </row>
    <row r="81" spans="1:8" ht="75" hidden="1">
      <c r="A81" s="5"/>
      <c r="B81" s="19">
        <v>41052000</v>
      </c>
      <c r="C81" s="12" t="s">
        <v>74</v>
      </c>
      <c r="D81" s="43"/>
      <c r="E81" s="43"/>
      <c r="F81" s="37"/>
      <c r="G81" s="37"/>
      <c r="H81" s="44">
        <f t="shared" si="6"/>
        <v>0</v>
      </c>
    </row>
    <row r="82" spans="1:8" ht="75">
      <c r="A82" s="5"/>
      <c r="B82" s="19">
        <v>41053000</v>
      </c>
      <c r="C82" s="12" t="s">
        <v>87</v>
      </c>
      <c r="D82" s="43">
        <v>363400</v>
      </c>
      <c r="E82" s="43">
        <v>363400</v>
      </c>
      <c r="F82" s="52">
        <v>56400</v>
      </c>
      <c r="G82" s="52">
        <v>56400</v>
      </c>
      <c r="H82" s="44">
        <f t="shared" si="6"/>
        <v>100</v>
      </c>
    </row>
    <row r="83" spans="1:8" ht="75">
      <c r="A83" s="5"/>
      <c r="B83" s="19">
        <v>41055000</v>
      </c>
      <c r="C83" s="12" t="s">
        <v>84</v>
      </c>
      <c r="D83" s="43">
        <v>85583</v>
      </c>
      <c r="E83" s="43">
        <v>85583</v>
      </c>
      <c r="F83" s="37">
        <v>85583</v>
      </c>
      <c r="G83" s="37">
        <v>85583</v>
      </c>
      <c r="H83" s="44">
        <f t="shared" si="6"/>
        <v>100</v>
      </c>
    </row>
    <row r="84" spans="1:8" ht="19.5" customHeight="1">
      <c r="A84" s="5"/>
      <c r="B84" s="27"/>
      <c r="C84" s="36" t="s">
        <v>75</v>
      </c>
      <c r="D84" s="39">
        <f>D67+D68</f>
        <v>39285764</v>
      </c>
      <c r="E84" s="39">
        <f>E67+E68</f>
        <v>39697534</v>
      </c>
      <c r="F84" s="39">
        <f>F67+F68</f>
        <v>28687540</v>
      </c>
      <c r="G84" s="39">
        <f>G67+G68</f>
        <v>28517016.609999999</v>
      </c>
      <c r="H84" s="40">
        <f t="shared" si="6"/>
        <v>99.405583783064003</v>
      </c>
    </row>
    <row r="85" spans="1:8" ht="18.75">
      <c r="A85" s="3"/>
      <c r="B85" s="47"/>
      <c r="C85" s="47"/>
      <c r="D85" s="47"/>
      <c r="E85" s="47"/>
      <c r="F85" s="47"/>
      <c r="G85" s="47"/>
      <c r="H85" s="47"/>
    </row>
    <row r="86" spans="1:8" ht="18.75">
      <c r="A86" s="3"/>
      <c r="B86" s="47"/>
      <c r="C86" s="30" t="s">
        <v>79</v>
      </c>
      <c r="D86" s="47"/>
      <c r="E86" s="47"/>
      <c r="F86" s="47"/>
      <c r="G86" s="47"/>
      <c r="H86" s="47"/>
    </row>
    <row r="87" spans="1:8" ht="18.75">
      <c r="B87" s="48"/>
      <c r="C87" s="48"/>
      <c r="D87" s="48"/>
      <c r="E87" s="48"/>
      <c r="F87" s="48"/>
      <c r="G87" s="48"/>
      <c r="H87" s="48"/>
    </row>
    <row r="88" spans="1:8" ht="18.75">
      <c r="B88" s="48"/>
      <c r="C88" s="48"/>
      <c r="D88" s="48"/>
      <c r="E88" s="48"/>
      <c r="F88" s="48"/>
      <c r="G88" s="48"/>
      <c r="H88" s="48"/>
    </row>
    <row r="89" spans="1:8" ht="18.75">
      <c r="B89" s="48"/>
      <c r="C89" s="48"/>
      <c r="D89" s="48"/>
      <c r="E89" s="48" t="s">
        <v>80</v>
      </c>
      <c r="F89" s="48"/>
      <c r="G89" s="48"/>
      <c r="H89" s="48"/>
    </row>
  </sheetData>
  <mergeCells count="10">
    <mergeCell ref="B1:C1"/>
    <mergeCell ref="E1:H1"/>
    <mergeCell ref="A3:H3"/>
    <mergeCell ref="A5:H5"/>
    <mergeCell ref="A7:A8"/>
    <mergeCell ref="B7:B8"/>
    <mergeCell ref="C7:C8"/>
    <mergeCell ref="D7:H7"/>
    <mergeCell ref="E2:H2"/>
    <mergeCell ref="B4:H4"/>
  </mergeCells>
  <phoneticPr fontId="4" type="noConversion"/>
  <conditionalFormatting sqref="D11:G11">
    <cfRule type="expression" priority="1" stopIfTrue="1">
      <formula>LEN(TRIM(D11))&gt;0</formula>
    </cfRule>
  </conditionalFormatting>
  <pageMargins left="0.59055118110236204" right="0.59055118110236204" top="0.39370078740157499" bottom="0.39370078740157499" header="0" footer="0"/>
  <pageSetup paperSize="9" scale="59" fitToHeight="500" orientation="portrait" verticalDpi="0" r:id="rId1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2020-11-09T06:34:23Z</cp:lastPrinted>
  <dcterms:created xsi:type="dcterms:W3CDTF">2020-02-07T06:19:32Z</dcterms:created>
  <dcterms:modified xsi:type="dcterms:W3CDTF">2020-11-17T10:16:33Z</dcterms:modified>
</cp:coreProperties>
</file>