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  (2)" sheetId="1" r:id="rId1"/>
  </sheets>
  <definedNames>
    <definedName name="_xlfn.AGGREGATE" hidden="1">#NAME?</definedName>
    <definedName name="_xlnm.Print_Area" localSheetId="0">'дод.4  (2)'!$A$1:$R$745</definedName>
  </definedNames>
  <calcPr fullCalcOnLoad="1"/>
</workbook>
</file>

<file path=xl/sharedStrings.xml><?xml version="1.0" encoding="utf-8"?>
<sst xmlns="http://schemas.openxmlformats.org/spreadsheetml/2006/main" count="280" uniqueCount="180">
  <si>
    <t>Загальний фонд</t>
  </si>
  <si>
    <t>Спеціальний фонд</t>
  </si>
  <si>
    <t>0110000</t>
  </si>
  <si>
    <t>0111</t>
  </si>
  <si>
    <t>0100000</t>
  </si>
  <si>
    <t xml:space="preserve">Всього </t>
  </si>
  <si>
    <t>Найменування місцевої (регіональної) програми</t>
  </si>
  <si>
    <t>0910</t>
  </si>
  <si>
    <t>1090</t>
  </si>
  <si>
    <t>0620</t>
  </si>
  <si>
    <t>0828</t>
  </si>
  <si>
    <t>0180</t>
  </si>
  <si>
    <t>(грн.)</t>
  </si>
  <si>
    <t>0824</t>
  </si>
  <si>
    <t>Затверджено бюджетом</t>
  </si>
  <si>
    <t>Внесено змін</t>
  </si>
  <si>
    <t>Затверджено бюджетом з урахуванням змін</t>
  </si>
  <si>
    <t>Охорона та раціональне використання природних ресурсів</t>
  </si>
  <si>
    <t>0443</t>
  </si>
  <si>
    <t>0511</t>
  </si>
  <si>
    <t>0810</t>
  </si>
  <si>
    <t>Відділ освіти Нижньосироватської сільської ради</t>
  </si>
  <si>
    <t>0990</t>
  </si>
  <si>
    <t>1070</t>
  </si>
  <si>
    <t>0114060</t>
  </si>
  <si>
    <t>4060</t>
  </si>
  <si>
    <t>0133</t>
  </si>
  <si>
    <t>0921</t>
  </si>
  <si>
    <t>Фінансове управління Нижньосироватської сільської ради</t>
  </si>
  <si>
    <t>0115060</t>
  </si>
  <si>
    <t>5060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</si>
  <si>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</si>
  <si>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 катастрофи)</t>
  </si>
  <si>
    <t>Нижньосироватська сільська рада</t>
  </si>
  <si>
    <t>0110150</t>
  </si>
  <si>
    <t>0150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</si>
  <si>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</si>
  <si>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0112110</t>
  </si>
  <si>
    <t>2110</t>
  </si>
  <si>
    <t>Первинна медична допомога населенню</t>
  </si>
  <si>
    <t>0112113</t>
  </si>
  <si>
    <t>2113</t>
  </si>
  <si>
    <t>0721</t>
  </si>
  <si>
    <t xml:space="preserve">Первинна медична допомога населенню, що надається амбулаторно-поліклінічніми закладами (відділеннями) </t>
  </si>
  <si>
    <t>0112140</t>
  </si>
  <si>
    <t>2140</t>
  </si>
  <si>
    <t>Програми і централізовані заходи у галузі охорони здоров'я</t>
  </si>
  <si>
    <t>0112146</t>
  </si>
  <si>
    <t>2146</t>
  </si>
  <si>
    <t>0763</t>
  </si>
  <si>
    <t>Відшкодування вартості лікарських засобів для лікування окремих захворювань</t>
  </si>
  <si>
    <t>0113030</t>
  </si>
  <si>
    <t>3030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</si>
  <si>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</si>
  <si>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</si>
  <si>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</si>
  <si>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відшкодування компенсаційних виплат за перевезення окремих пільгових категорій громадян  Н.Сироватської сільської ради на приміських маршрутах автомобільним транспортом на 2017-2021р.</t>
  </si>
  <si>
    <t>0113240</t>
  </si>
  <si>
    <t>3240</t>
  </si>
  <si>
    <t>Інші заклади та заходи</t>
  </si>
  <si>
    <t>0113242</t>
  </si>
  <si>
    <t>3242</t>
  </si>
  <si>
    <t>Інші заходи у сфері соціального захисту і соціального забезпечення</t>
  </si>
  <si>
    <t>Програма соціального захисту населення на 2017-2021 рік</t>
  </si>
  <si>
    <t>0114030</t>
  </si>
  <si>
    <t>4030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</si>
  <si>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</si>
  <si>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</si>
  <si>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Інші заходи з розвитку фізичної культури та спорту</t>
  </si>
  <si>
    <t>0115061</t>
  </si>
  <si>
    <t>5061</t>
  </si>
  <si>
    <t>Забезпечення діяльності місцевих центрів фізичного здоров'я  населення "Спорт для всіх" та проведення фізкультурно- масових заходів серед населення регіону</t>
  </si>
  <si>
    <t>0116010</t>
  </si>
  <si>
    <t>6010</t>
  </si>
  <si>
    <t>Утримання та ефективна експлуатація об'єктів житлово-комунального господарства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</si>
  <si>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</si>
  <si>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</si>
  <si>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</si>
  <si>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</si>
  <si>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0117350</t>
  </si>
  <si>
    <t>Розроблення схем планування та забудови територій (містобудівної документації)</t>
  </si>
  <si>
    <t>0118310</t>
  </si>
  <si>
    <t>Запобігання та ліквідація забруднення навколишнього природного середовища</t>
  </si>
  <si>
    <t>Надання дошкільної освіти</t>
  </si>
  <si>
    <t>Надання загальної середньої освіти загальноосвітніми навчальними закладами (в т.ч. школою-дитячим садком, iнтернатом при школi), спецiалiзованими школами, лiцеями, гiмназiями, колегiумами</t>
  </si>
  <si>
    <t>Інші програми, заклади та заходи у сфері освіти</t>
  </si>
  <si>
    <t>Забезпечення діяльності інших закладів у сфері освіти</t>
  </si>
  <si>
    <t>Фінансове управління Нижньосироватської сільської ради ( в частині міжбюджетних трансфертів, резервного фонду)</t>
  </si>
  <si>
    <t>Резервний фонд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</si>
  <si>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</si>
  <si>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Інші субвенції з місцевого бюджету</t>
  </si>
  <si>
    <t>0118311</t>
  </si>
  <si>
    <t>0600000</t>
  </si>
  <si>
    <t>0610000</t>
  </si>
  <si>
    <t>0610150</t>
  </si>
  <si>
    <t>0611010</t>
  </si>
  <si>
    <t>0611020</t>
  </si>
  <si>
    <t>0611160</t>
  </si>
  <si>
    <t>0611161</t>
  </si>
  <si>
    <t>0613140</t>
  </si>
  <si>
    <t>0113032</t>
  </si>
  <si>
    <t>3032</t>
  </si>
  <si>
    <t>Надання пільг окремим категоріям громадян з оплати послуг зв'язку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</si>
  <si>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</si>
  <si>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</si>
  <si>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</si>
  <si>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0113180</t>
  </si>
  <si>
    <t>3180</t>
  </si>
  <si>
    <t>1060</t>
  </si>
  <si>
    <t>Надання пільг населенню (крім ветеранів війни і праці, військової служби,органів внутрішніх справ та громадян , які постраждали внаслідок Чорнобильської катастрофи) на оплату житлово- комунальних послуг</t>
  </si>
  <si>
    <t>0117610</t>
  </si>
  <si>
    <t>411</t>
  </si>
  <si>
    <t>Сприяння розвитку малого та середнього підприємництва</t>
  </si>
  <si>
    <t>3719800</t>
  </si>
  <si>
    <t>Субвенція з місцевого бюджету державному бюджету на виконання програм соціально- економічного розвитку регіонів</t>
  </si>
  <si>
    <t>Надання пільг з оплати послуг зв'язку, інших передбачених законодавством пільг окремим категоріям громадян та компенсація за пільговий проїзд окремих категорій громадян</t>
  </si>
  <si>
    <t>0117680</t>
  </si>
  <si>
    <t>0490</t>
  </si>
  <si>
    <t>Членські внески до асоціацій органів місцевого самоврядування</t>
  </si>
  <si>
    <t>0117360</t>
  </si>
  <si>
    <t>Виконання інвестиційних проектів</t>
  </si>
  <si>
    <t>0117363</t>
  </si>
  <si>
    <t>Виконання інвестиційних проектів в рамках здійснення заходів щодо соціально- економічного розвитку окремих тертторій</t>
  </si>
  <si>
    <t>0617360</t>
  </si>
  <si>
    <t>0117460</t>
  </si>
  <si>
    <t>Утримання та розвиток автомобільних доріг та дорожної інфраструктури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</si>
  <si>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</si>
  <si>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</si>
  <si>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</si>
  <si>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0617361</t>
  </si>
  <si>
    <t>Співфінансування інвестиційних проектів, що реалізується за рахунок коштів державного фонду регіонального розвитку</t>
  </si>
  <si>
    <t>Секретар сільської ради                                                                                                                                                            Г.М. Носенко</t>
  </si>
  <si>
    <t>Код Типової програмної класифікації видатків та кредитування місцевих бюджетів</t>
  </si>
  <si>
    <t>Код  функціональної класифікації видатків та кредитування бюджету</t>
  </si>
  <si>
    <t>Дата та номер документа, яким  затверджено місцеву регіональну програму</t>
  </si>
  <si>
    <t>Усього</t>
  </si>
  <si>
    <t>усього</t>
  </si>
  <si>
    <t>Рішення 22 сесії 7 скликання від 21.12.2018 р.</t>
  </si>
  <si>
    <t>Програма економічного і соціального розвитку громади на 2019 рік (фінансування об'єктів за рахунок коштів місцевого бюджету)</t>
  </si>
  <si>
    <t>Місцева програма на 2019 рік "Здоров'я населення"</t>
  </si>
  <si>
    <t>Цільова програма розвитку культури на 2019 рік</t>
  </si>
  <si>
    <t>Цільова програма розвитку освіти на 2019 рік</t>
  </si>
  <si>
    <t>Програма відшкодування компенсаційних виплат за перевезення окремих пільгових категорій громадян  Н.Сироватської сільської ради на приміських маршрутах залізничним транспортом на 2017-2021р.</t>
  </si>
  <si>
    <t>0113210</t>
  </si>
  <si>
    <t>3210</t>
  </si>
  <si>
    <t>1050</t>
  </si>
  <si>
    <t>Організація та проведення громадських робіт</t>
  </si>
  <si>
    <t>3719130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</si>
  <si>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</si>
  <si>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0117130</t>
  </si>
  <si>
    <t>Здійснення заходів із землеустрою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</si>
  <si>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</si>
  <si>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  відповідального виконавця, найменування згідно з Типовою програмною класифікацією видатків та кредитування місцевих бюджетів</t>
  </si>
  <si>
    <t>Рішення 22 сесії 7 скликання від 21.12.2018р.</t>
  </si>
  <si>
    <t>у тому числі бюджет розвитку</t>
  </si>
  <si>
    <t>0617320</t>
  </si>
  <si>
    <t>7320</t>
  </si>
  <si>
    <t xml:space="preserve">Будівництво об'єктів соціально- культурного призначення </t>
  </si>
  <si>
    <t>0617321</t>
  </si>
  <si>
    <t>7321</t>
  </si>
  <si>
    <t xml:space="preserve">Будівництво освітніх установ та закладів </t>
  </si>
  <si>
    <t>3719710</t>
  </si>
  <si>
    <t>Рішення 24 сесії 7 скликання від 15.03.2019 р.</t>
  </si>
  <si>
    <t>0118312</t>
  </si>
  <si>
    <t>0512</t>
  </si>
  <si>
    <t>Утилізація відходів</t>
  </si>
  <si>
    <r>
      <t xml:space="preserve"> Зміни до додатку  №4 до рішення Нижньосироватської сільської ради "Про  бюджет сільської об'єднаної територіальної громади на 2019 рік  "Розподіл витрат бюджету сільської об'єднаної територіальної громади на реалізацію місцевих/регіональних програм у 2019 році</t>
    </r>
    <r>
      <rPr>
        <b/>
        <vertAlign val="superscript"/>
        <sz val="16"/>
        <rFont val="Times New Roman"/>
        <family val="1"/>
      </rPr>
      <t>"</t>
    </r>
    <r>
      <rPr>
        <b/>
        <sz val="16"/>
        <rFont val="Times New Roman"/>
        <family val="1"/>
      </rPr>
      <t xml:space="preserve">
</t>
    </r>
  </si>
  <si>
    <t>0111162</t>
  </si>
  <si>
    <t>1162</t>
  </si>
  <si>
    <t>Інші програми та заходи у сфері освіти</t>
  </si>
  <si>
    <t>0117362</t>
  </si>
  <si>
    <t>Виконання інвестиційних проектів в рамках формування інфраструктури об'єднаних територіальних громад</t>
  </si>
  <si>
    <t>0617362</t>
  </si>
  <si>
    <t>0613242</t>
  </si>
  <si>
    <t>0613240</t>
  </si>
  <si>
    <t>0117367</t>
  </si>
  <si>
    <t>0421</t>
  </si>
  <si>
    <t>Виконання інвеститційних проектів в рамках реалізації заходів, спрямованих на розвиток системи охорони здоров'я у сільській місцевості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</si>
  <si>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</si>
  <si>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r>
      <t>Додаток № 4
до  рішення тридцятої сесії 
   сьомого скликання Нижньосироватської сільської ради від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20.11.2019 року "Про внесення змін до рішення сільської ради від 21.12.2018 "Про бюджет сільської об'єднаної територіальної громади на 2019 рік"</t>
    </r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</si>
</sst>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#,##0.000"/>
    <numFmt numFmtId="215" formatCode="#,##0.00&quot;р.&quot;"/>
    <numFmt numFmtId="216" formatCode="#,##0.000&quot;р.&quot;"/>
    <numFmt numFmtId="217" formatCode="#,##0.0000&quot;р.&quot;"/>
    <numFmt numFmtId="218" formatCode="#,##0.00000&quot;р.&quot;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sz val="16"/>
      <name val="Times New Roman"/>
      <family val="1"/>
    </font>
    <font>
      <b/>
      <vertAlign val="superscript"/>
      <sz val="16"/>
      <name val="Times New Roman"/>
      <family val="1"/>
    </font>
    <font>
      <sz val="14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4"/>
      <color indexed="8"/>
      <name val="Times New Roman"/>
      <family val="1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2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21" fillId="0" borderId="0">
      <alignment/>
      <protection/>
    </xf>
    <xf numFmtId="0" fontId="2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Font="1" applyFill="1" applyBorder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00" fontId="32" fillId="0" borderId="13" xfId="95" applyNumberFormat="1" applyFont="1" applyBorder="1" applyAlignment="1">
      <alignment vertical="center"/>
      <protection/>
    </xf>
    <xf numFmtId="4" fontId="32" fillId="0" borderId="13" xfId="0" applyNumberFormat="1" applyFont="1" applyBorder="1" applyAlignment="1">
      <alignment vertical="center"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200" fontId="33" fillId="0" borderId="13" xfId="95" applyNumberFormat="1" applyFont="1" applyBorder="1" applyAlignment="1">
      <alignment vertical="center"/>
      <protection/>
    </xf>
    <xf numFmtId="4" fontId="33" fillId="0" borderId="13" xfId="95" applyNumberFormat="1" applyFont="1" applyBorder="1" applyAlignment="1">
      <alignment vertical="center"/>
      <protection/>
    </xf>
    <xf numFmtId="0" fontId="4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3" fillId="26" borderId="13" xfId="95" applyNumberFormat="1" applyFont="1" applyFill="1" applyBorder="1" applyAlignment="1">
      <alignment vertical="center"/>
      <protection/>
    </xf>
    <xf numFmtId="200" fontId="33" fillId="26" borderId="13" xfId="95" applyNumberFormat="1" applyFont="1" applyFill="1" applyBorder="1" applyAlignment="1">
      <alignment vertical="center"/>
      <protection/>
    </xf>
    <xf numFmtId="0" fontId="4" fillId="0" borderId="13" xfId="0" applyFont="1" applyBorder="1" applyAlignment="1">
      <alignment horizontal="justify" vertical="center" wrapText="1"/>
    </xf>
    <xf numFmtId="0" fontId="0" fillId="0" borderId="0" xfId="0" applyNumberFormat="1" applyFont="1" applyFill="1" applyAlignment="1" applyProtection="1">
      <alignment horizontal="center"/>
      <protection/>
    </xf>
    <xf numFmtId="200" fontId="32" fillId="0" borderId="13" xfId="95" applyNumberFormat="1" applyFont="1" applyBorder="1" applyAlignment="1">
      <alignment horizontal="center" vertical="center"/>
      <protection/>
    </xf>
    <xf numFmtId="200" fontId="33" fillId="0" borderId="13" xfId="0" applyNumberFormat="1" applyFont="1" applyBorder="1" applyAlignment="1">
      <alignment horizontal="center" vertical="justify"/>
    </xf>
    <xf numFmtId="49" fontId="34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 applyAlignment="1">
      <alignment horizontal="left" vertical="center" wrapText="1"/>
    </xf>
    <xf numFmtId="0" fontId="34" fillId="0" borderId="0" xfId="0" applyFont="1" applyFill="1" applyAlignment="1">
      <alignment vertical="center"/>
    </xf>
    <xf numFmtId="200" fontId="33" fillId="0" borderId="13" xfId="95" applyNumberFormat="1" applyFont="1" applyBorder="1" applyAlignment="1">
      <alignment horizontal="center" vertical="center" wrapText="1"/>
      <protection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200" fontId="35" fillId="0" borderId="13" xfId="95" applyNumberFormat="1" applyFont="1" applyBorder="1" applyAlignment="1">
      <alignment horizontal="center" vertical="center" wrapText="1"/>
      <protection/>
    </xf>
    <xf numFmtId="200" fontId="32" fillId="0" borderId="13" xfId="95" applyNumberFormat="1" applyFont="1" applyBorder="1" applyAlignment="1">
      <alignment horizontal="center" vertical="center" wrapText="1"/>
      <protection/>
    </xf>
    <xf numFmtId="200" fontId="32" fillId="0" borderId="13" xfId="95" applyNumberFormat="1" applyFont="1" applyBorder="1" applyAlignment="1">
      <alignment horizontal="center" vertical="center" wrapText="1"/>
      <protection/>
    </xf>
    <xf numFmtId="49" fontId="31" fillId="0" borderId="13" xfId="0" applyNumberFormat="1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200" fontId="33" fillId="0" borderId="13" xfId="95" applyNumberFormat="1" applyFont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NumberFormat="1" applyFont="1" applyFill="1" applyAlignment="1" applyProtection="1">
      <alignment horizontal="center"/>
      <protection/>
    </xf>
    <xf numFmtId="200" fontId="32" fillId="0" borderId="13" xfId="95" applyNumberFormat="1" applyFont="1" applyBorder="1" applyAlignment="1">
      <alignment vertical="center"/>
      <protection/>
    </xf>
    <xf numFmtId="4" fontId="32" fillId="0" borderId="13" xfId="95" applyNumberFormat="1" applyFont="1" applyBorder="1" applyAlignment="1">
      <alignment vertical="center"/>
      <protection/>
    </xf>
    <xf numFmtId="200" fontId="35" fillId="0" borderId="13" xfId="95" applyNumberFormat="1" applyFont="1" applyBorder="1" applyAlignment="1">
      <alignment vertical="center"/>
      <protection/>
    </xf>
    <xf numFmtId="4" fontId="35" fillId="0" borderId="13" xfId="95" applyNumberFormat="1" applyFont="1" applyBorder="1" applyAlignment="1">
      <alignment vertical="center"/>
      <protection/>
    </xf>
    <xf numFmtId="200" fontId="32" fillId="0" borderId="13" xfId="95" applyNumberFormat="1" applyFont="1" applyBorder="1" applyAlignment="1">
      <alignment horizontal="center" vertical="top" wrapText="1"/>
      <protection/>
    </xf>
    <xf numFmtId="0" fontId="4" fillId="0" borderId="0" xfId="0" applyFont="1" applyFill="1" applyAlignment="1">
      <alignment vertical="center"/>
    </xf>
    <xf numFmtId="0" fontId="4" fillId="0" borderId="13" xfId="0" applyNumberFormat="1" applyFont="1" applyFill="1" applyBorder="1" applyAlignment="1" applyProtection="1">
      <alignment vertical="center"/>
      <protection/>
    </xf>
    <xf numFmtId="4" fontId="32" fillId="26" borderId="13" xfId="95" applyNumberFormat="1" applyFont="1" applyFill="1" applyBorder="1" applyAlignment="1">
      <alignment vertical="center"/>
      <protection/>
    </xf>
    <xf numFmtId="200" fontId="32" fillId="26" borderId="13" xfId="95" applyNumberFormat="1" applyFont="1" applyFill="1" applyBorder="1" applyAlignment="1">
      <alignment vertical="center"/>
      <protection/>
    </xf>
    <xf numFmtId="4" fontId="32" fillId="0" borderId="13" xfId="0" applyNumberFormat="1" applyFont="1" applyBorder="1" applyAlignment="1">
      <alignment vertical="center"/>
    </xf>
    <xf numFmtId="4" fontId="35" fillId="26" borderId="13" xfId="95" applyNumberFormat="1" applyFont="1" applyFill="1" applyBorder="1" applyAlignment="1">
      <alignment vertical="center"/>
      <protection/>
    </xf>
    <xf numFmtId="200" fontId="35" fillId="26" borderId="13" xfId="95" applyNumberFormat="1" applyFont="1" applyFill="1" applyBorder="1" applyAlignment="1">
      <alignment vertical="center"/>
      <protection/>
    </xf>
    <xf numFmtId="4" fontId="43" fillId="0" borderId="13" xfId="95" applyNumberFormat="1" applyFont="1" applyBorder="1" applyAlignment="1">
      <alignment vertical="center"/>
      <protection/>
    </xf>
    <xf numFmtId="214" fontId="33" fillId="26" borderId="13" xfId="95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2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Alignment="1" applyProtection="1">
      <alignment horizontal="center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Font="1" applyBorder="1" applyAlignment="1">
      <alignment horizontal="left" vertical="center" wrapText="1"/>
    </xf>
    <xf numFmtId="200" fontId="35" fillId="0" borderId="13" xfId="95" applyNumberFormat="1" applyFont="1" applyFill="1" applyBorder="1" applyAlignment="1">
      <alignment vertical="center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tabSelected="1" zoomScale="50" zoomScaleNormal="50" zoomScaleSheetLayoutView="50" zoomScalePageLayoutView="0" workbookViewId="0" topLeftCell="A4">
      <selection activeCell="M67" sqref="M67"/>
    </sheetView>
  </sheetViews>
  <sheetFormatPr defaultColWidth="9.16015625" defaultRowHeight="12.75"/>
  <cols>
    <col min="1" max="1" width="14.83203125" style="3" customWidth="1"/>
    <col min="2" max="2" width="10.5" style="3" customWidth="1"/>
    <col min="3" max="3" width="11.83203125" style="3" customWidth="1"/>
    <col min="4" max="4" width="53.5" style="1" customWidth="1"/>
    <col min="5" max="5" width="45.83203125" style="28" customWidth="1"/>
    <col min="6" max="6" width="25.33203125" style="28" customWidth="1"/>
    <col min="7" max="7" width="20.83203125" style="1" customWidth="1"/>
    <col min="8" max="8" width="20.66015625" style="1" customWidth="1"/>
    <col min="9" max="9" width="22.83203125" style="1" customWidth="1"/>
    <col min="10" max="10" width="21.33203125" style="1" customWidth="1"/>
    <col min="11" max="11" width="18.83203125" style="2" customWidth="1"/>
    <col min="12" max="13" width="21.33203125" style="2" customWidth="1"/>
    <col min="14" max="14" width="19.5" style="2" customWidth="1"/>
    <col min="15" max="15" width="22.33203125" style="2" customWidth="1"/>
    <col min="16" max="16" width="21.5" style="2" customWidth="1"/>
    <col min="17" max="17" width="22.16015625" style="2" customWidth="1"/>
    <col min="18" max="18" width="20.66015625" style="2" customWidth="1"/>
    <col min="19" max="16384" width="9.16015625" style="2" customWidth="1"/>
  </cols>
  <sheetData>
    <row r="1" spans="14:18" ht="78.75" customHeight="1">
      <c r="N1" s="64" t="s">
        <v>179</v>
      </c>
      <c r="O1" s="65"/>
      <c r="P1" s="65"/>
      <c r="Q1" s="65"/>
      <c r="R1" s="65"/>
    </row>
    <row r="2" spans="1:18" ht="44.25" customHeight="1">
      <c r="A2" s="68" t="s">
        <v>166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2.5">
      <c r="A3" s="4"/>
      <c r="B3" s="4"/>
      <c r="C3" s="4"/>
      <c r="D3" s="7"/>
      <c r="E3" s="9"/>
      <c r="F3" s="9"/>
      <c r="G3" s="66"/>
      <c r="H3" s="67"/>
      <c r="I3" s="67"/>
      <c r="J3" s="67"/>
      <c r="K3" s="67"/>
      <c r="L3" s="67"/>
      <c r="M3" s="67"/>
      <c r="N3" s="67"/>
      <c r="O3" s="67"/>
      <c r="P3" s="67"/>
      <c r="Q3" s="48"/>
      <c r="R3" s="41" t="s">
        <v>12</v>
      </c>
    </row>
    <row r="4" spans="1:18" ht="19.5" customHeight="1">
      <c r="A4" s="80" t="s">
        <v>151</v>
      </c>
      <c r="B4" s="80" t="s">
        <v>132</v>
      </c>
      <c r="C4" s="80" t="s">
        <v>133</v>
      </c>
      <c r="D4" s="72" t="s">
        <v>152</v>
      </c>
      <c r="E4" s="78" t="s">
        <v>6</v>
      </c>
      <c r="F4" s="78" t="s">
        <v>134</v>
      </c>
      <c r="G4" s="83" t="s">
        <v>14</v>
      </c>
      <c r="H4" s="84"/>
      <c r="I4" s="84"/>
      <c r="J4" s="84"/>
      <c r="K4" s="83" t="s">
        <v>15</v>
      </c>
      <c r="L4" s="84"/>
      <c r="M4" s="84"/>
      <c r="N4" s="84"/>
      <c r="O4" s="69" t="s">
        <v>16</v>
      </c>
      <c r="P4" s="70"/>
      <c r="Q4" s="70"/>
      <c r="R4" s="71"/>
    </row>
    <row r="5" spans="1:18" ht="96" customHeight="1">
      <c r="A5" s="79"/>
      <c r="B5" s="79"/>
      <c r="C5" s="79"/>
      <c r="D5" s="73"/>
      <c r="E5" s="73"/>
      <c r="F5" s="79"/>
      <c r="G5" s="72" t="s">
        <v>135</v>
      </c>
      <c r="H5" s="78" t="s">
        <v>0</v>
      </c>
      <c r="I5" s="75" t="s">
        <v>1</v>
      </c>
      <c r="J5" s="76"/>
      <c r="K5" s="72" t="s">
        <v>135</v>
      </c>
      <c r="L5" s="78" t="s">
        <v>0</v>
      </c>
      <c r="M5" s="75" t="s">
        <v>1</v>
      </c>
      <c r="N5" s="76"/>
      <c r="O5" s="72" t="s">
        <v>135</v>
      </c>
      <c r="P5" s="78" t="s">
        <v>0</v>
      </c>
      <c r="Q5" s="75" t="s">
        <v>1</v>
      </c>
      <c r="R5" s="76"/>
    </row>
    <row r="6" spans="1:18" ht="51.75" customHeight="1">
      <c r="A6" s="74"/>
      <c r="B6" s="74"/>
      <c r="C6" s="74"/>
      <c r="D6" s="74"/>
      <c r="E6" s="74"/>
      <c r="F6" s="74"/>
      <c r="G6" s="77"/>
      <c r="H6" s="77"/>
      <c r="I6" s="8" t="s">
        <v>136</v>
      </c>
      <c r="J6" s="8" t="s">
        <v>154</v>
      </c>
      <c r="K6" s="77"/>
      <c r="L6" s="77"/>
      <c r="M6" s="8" t="s">
        <v>136</v>
      </c>
      <c r="N6" s="8" t="s">
        <v>154</v>
      </c>
      <c r="O6" s="77"/>
      <c r="P6" s="77"/>
      <c r="Q6" s="8" t="s">
        <v>136</v>
      </c>
      <c r="R6" s="8" t="s">
        <v>154</v>
      </c>
    </row>
    <row r="7" spans="1:18" s="17" customFormat="1" ht="19.5" customHeight="1">
      <c r="A7" s="13" t="s">
        <v>4</v>
      </c>
      <c r="B7" s="13"/>
      <c r="C7" s="13"/>
      <c r="D7" s="14" t="s">
        <v>33</v>
      </c>
      <c r="E7" s="29"/>
      <c r="F7" s="29"/>
      <c r="G7" s="16">
        <f>G8</f>
        <v>10934965.700000001</v>
      </c>
      <c r="H7" s="16">
        <f aca="true" t="shared" si="0" ref="H7:R7">H8</f>
        <v>6936398</v>
      </c>
      <c r="I7" s="16">
        <f t="shared" si="0"/>
        <v>3998567.7</v>
      </c>
      <c r="J7" s="16">
        <f t="shared" si="0"/>
        <v>3899582.89</v>
      </c>
      <c r="K7" s="16">
        <f t="shared" si="0"/>
        <v>902210</v>
      </c>
      <c r="L7" s="16">
        <f t="shared" si="0"/>
        <v>-118790</v>
      </c>
      <c r="M7" s="16">
        <f t="shared" si="0"/>
        <v>1021000</v>
      </c>
      <c r="N7" s="16">
        <f t="shared" si="0"/>
        <v>1021000</v>
      </c>
      <c r="O7" s="16">
        <f t="shared" si="0"/>
        <v>11837175.700000001</v>
      </c>
      <c r="P7" s="16">
        <f t="shared" si="0"/>
        <v>6817608</v>
      </c>
      <c r="Q7" s="16">
        <f t="shared" si="0"/>
        <v>5019567.7</v>
      </c>
      <c r="R7" s="16">
        <f t="shared" si="0"/>
        <v>4920582.890000001</v>
      </c>
    </row>
    <row r="8" spans="1:18" s="18" customFormat="1" ht="20.25" customHeight="1">
      <c r="A8" s="13" t="s">
        <v>2</v>
      </c>
      <c r="B8" s="13"/>
      <c r="C8" s="13"/>
      <c r="D8" s="14" t="s">
        <v>33</v>
      </c>
      <c r="E8" s="29"/>
      <c r="F8" s="29"/>
      <c r="G8" s="16">
        <f aca="true" t="shared" si="1" ref="G8:R8">G9+G11+G13+G15+G19+G21+G23+G24+G25+G27+G29+G31+G32+G36+G38+G39+G40+G20+G30+G10</f>
        <v>10934965.700000001</v>
      </c>
      <c r="H8" s="16">
        <f t="shared" si="1"/>
        <v>6936398</v>
      </c>
      <c r="I8" s="16">
        <f t="shared" si="1"/>
        <v>3998567.7</v>
      </c>
      <c r="J8" s="16">
        <f t="shared" si="1"/>
        <v>3899582.89</v>
      </c>
      <c r="K8" s="16">
        <f t="shared" si="1"/>
        <v>902210</v>
      </c>
      <c r="L8" s="16">
        <f t="shared" si="1"/>
        <v>-118790</v>
      </c>
      <c r="M8" s="16">
        <f t="shared" si="1"/>
        <v>1021000</v>
      </c>
      <c r="N8" s="16">
        <f t="shared" si="1"/>
        <v>1021000</v>
      </c>
      <c r="O8" s="16">
        <f t="shared" si="1"/>
        <v>11837175.700000001</v>
      </c>
      <c r="P8" s="16">
        <f t="shared" si="1"/>
        <v>6817608</v>
      </c>
      <c r="Q8" s="16">
        <f t="shared" si="1"/>
        <v>5019567.7</v>
      </c>
      <c r="R8" s="16">
        <f t="shared" si="1"/>
        <v>4920582.890000001</v>
      </c>
    </row>
    <row r="9" spans="1:18" s="18" customFormat="1" ht="141" customHeight="1">
      <c r="A9" s="19" t="s">
        <v>34</v>
      </c>
      <c r="B9" s="19" t="s">
        <v>35</v>
      </c>
      <c r="C9" s="19" t="s">
        <v>3</v>
      </c>
      <c r="D9" s="20" t="s">
        <v>36</v>
      </c>
      <c r="E9" s="47" t="s">
        <v>138</v>
      </c>
      <c r="F9" s="47" t="s">
        <v>153</v>
      </c>
      <c r="G9" s="22">
        <f>H9+I9</f>
        <v>52346</v>
      </c>
      <c r="H9" s="22"/>
      <c r="I9" s="22">
        <v>52346</v>
      </c>
      <c r="J9" s="15">
        <v>43000</v>
      </c>
      <c r="K9" s="21">
        <f>L9+M9</f>
        <v>21000</v>
      </c>
      <c r="L9" s="21"/>
      <c r="M9" s="21">
        <v>21000</v>
      </c>
      <c r="N9" s="21">
        <v>21000</v>
      </c>
      <c r="O9" s="22">
        <f aca="true" t="shared" si="2" ref="O9:O41">G9+K9</f>
        <v>73346</v>
      </c>
      <c r="P9" s="22">
        <f aca="true" t="shared" si="3" ref="P9:R10">H9+L9</f>
        <v>0</v>
      </c>
      <c r="Q9" s="22">
        <f t="shared" si="3"/>
        <v>73346</v>
      </c>
      <c r="R9" s="22">
        <f t="shared" si="3"/>
        <v>64000</v>
      </c>
    </row>
    <row r="10" spans="1:18" s="18" customFormat="1" ht="103.5" customHeight="1">
      <c r="A10" s="19" t="s">
        <v>167</v>
      </c>
      <c r="B10" s="19" t="s">
        <v>168</v>
      </c>
      <c r="C10" s="19" t="s">
        <v>22</v>
      </c>
      <c r="D10" s="20" t="s">
        <v>169</v>
      </c>
      <c r="E10" s="47" t="s">
        <v>138</v>
      </c>
      <c r="F10" s="47" t="s">
        <v>153</v>
      </c>
      <c r="G10" s="22">
        <f>H10+I10</f>
        <v>12000</v>
      </c>
      <c r="H10" s="22">
        <v>12000</v>
      </c>
      <c r="I10" s="22"/>
      <c r="J10" s="15"/>
      <c r="K10" s="21">
        <f>L10+M10</f>
        <v>0</v>
      </c>
      <c r="L10" s="21"/>
      <c r="M10" s="21"/>
      <c r="N10" s="21"/>
      <c r="O10" s="22">
        <f t="shared" si="2"/>
        <v>12000</v>
      </c>
      <c r="P10" s="22">
        <f t="shared" si="3"/>
        <v>12000</v>
      </c>
      <c r="Q10" s="22">
        <f t="shared" si="3"/>
        <v>0</v>
      </c>
      <c r="R10" s="22">
        <f t="shared" si="3"/>
        <v>0</v>
      </c>
    </row>
    <row r="11" spans="1:18" s="55" customFormat="1" ht="33.75" customHeight="1">
      <c r="A11" s="35" t="s">
        <v>37</v>
      </c>
      <c r="B11" s="35" t="s">
        <v>38</v>
      </c>
      <c r="C11" s="35"/>
      <c r="D11" s="36" t="s">
        <v>39</v>
      </c>
      <c r="E11" s="54"/>
      <c r="F11" s="54"/>
      <c r="G11" s="50">
        <f>H11+I11</f>
        <v>2619008</v>
      </c>
      <c r="H11" s="51">
        <f>H12</f>
        <v>1504608</v>
      </c>
      <c r="I11" s="51">
        <f>I12</f>
        <v>1114400</v>
      </c>
      <c r="J11" s="51">
        <f>J12</f>
        <v>1114400</v>
      </c>
      <c r="K11" s="50">
        <f aca="true" t="shared" si="4" ref="K11:K39">L11+M11</f>
        <v>-41500</v>
      </c>
      <c r="L11" s="50">
        <f>L12</f>
        <v>-41500</v>
      </c>
      <c r="M11" s="50">
        <f>M12</f>
        <v>0</v>
      </c>
      <c r="N11" s="50">
        <f>N12</f>
        <v>0</v>
      </c>
      <c r="O11" s="50">
        <f>G11+K11</f>
        <v>2577508</v>
      </c>
      <c r="P11" s="51">
        <f>H11+L11</f>
        <v>1463108</v>
      </c>
      <c r="Q11" s="51">
        <f>I11+M11</f>
        <v>1114400</v>
      </c>
      <c r="R11" s="51">
        <f>J11+N11</f>
        <v>1114400</v>
      </c>
    </row>
    <row r="12" spans="1:18" s="33" customFormat="1" ht="73.5" customHeight="1">
      <c r="A12" s="31" t="s">
        <v>40</v>
      </c>
      <c r="B12" s="31" t="s">
        <v>41</v>
      </c>
      <c r="C12" s="31" t="s">
        <v>42</v>
      </c>
      <c r="D12" s="32" t="s">
        <v>43</v>
      </c>
      <c r="E12" s="42" t="s">
        <v>139</v>
      </c>
      <c r="F12" s="42" t="s">
        <v>153</v>
      </c>
      <c r="G12" s="53">
        <f>H12+I12</f>
        <v>2619008</v>
      </c>
      <c r="H12" s="53">
        <v>1504608</v>
      </c>
      <c r="I12" s="53">
        <v>1114400</v>
      </c>
      <c r="J12" s="53">
        <v>1114400</v>
      </c>
      <c r="K12" s="52">
        <f t="shared" si="4"/>
        <v>-41500</v>
      </c>
      <c r="L12" s="52">
        <v>-41500</v>
      </c>
      <c r="M12" s="52"/>
      <c r="N12" s="52"/>
      <c r="O12" s="53">
        <f t="shared" si="2"/>
        <v>2577508</v>
      </c>
      <c r="P12" s="53">
        <f>H12+L12</f>
        <v>1463108</v>
      </c>
      <c r="Q12" s="53">
        <f>I12+M12</f>
        <v>1114400</v>
      </c>
      <c r="R12" s="53">
        <f aca="true" t="shared" si="5" ref="R12:R41">J12+N12</f>
        <v>1114400</v>
      </c>
    </row>
    <row r="13" spans="1:18" s="55" customFormat="1" ht="33.75" customHeight="1">
      <c r="A13" s="35" t="s">
        <v>44</v>
      </c>
      <c r="B13" s="35" t="s">
        <v>45</v>
      </c>
      <c r="C13" s="35"/>
      <c r="D13" s="36" t="s">
        <v>46</v>
      </c>
      <c r="E13" s="44"/>
      <c r="F13" s="44"/>
      <c r="G13" s="51">
        <v>29090</v>
      </c>
      <c r="H13" s="51">
        <v>29090</v>
      </c>
      <c r="I13" s="50"/>
      <c r="J13" s="51"/>
      <c r="K13" s="52">
        <f>L13+M13</f>
        <v>0</v>
      </c>
      <c r="L13" s="50"/>
      <c r="M13" s="50"/>
      <c r="N13" s="50"/>
      <c r="O13" s="51">
        <f t="shared" si="2"/>
        <v>29090</v>
      </c>
      <c r="P13" s="51">
        <f aca="true" t="shared" si="6" ref="P13:P41">H13+L13</f>
        <v>29090</v>
      </c>
      <c r="Q13" s="51">
        <f aca="true" t="shared" si="7" ref="Q13:Q41">I13+M13</f>
        <v>0</v>
      </c>
      <c r="R13" s="51">
        <f t="shared" si="5"/>
        <v>0</v>
      </c>
    </row>
    <row r="14" spans="1:18" s="33" customFormat="1" ht="54.75" customHeight="1">
      <c r="A14" s="31" t="s">
        <v>47</v>
      </c>
      <c r="B14" s="31" t="s">
        <v>48</v>
      </c>
      <c r="C14" s="31" t="s">
        <v>49</v>
      </c>
      <c r="D14" s="32" t="s">
        <v>50</v>
      </c>
      <c r="E14" s="42" t="s">
        <v>139</v>
      </c>
      <c r="F14" s="42" t="s">
        <v>153</v>
      </c>
      <c r="G14" s="53">
        <v>29090</v>
      </c>
      <c r="H14" s="53">
        <v>29090</v>
      </c>
      <c r="I14" s="52"/>
      <c r="J14" s="53"/>
      <c r="K14" s="52">
        <f>L14+M14</f>
        <v>0</v>
      </c>
      <c r="L14" s="52"/>
      <c r="M14" s="52"/>
      <c r="N14" s="53"/>
      <c r="O14" s="53">
        <f t="shared" si="2"/>
        <v>29090</v>
      </c>
      <c r="P14" s="53">
        <f t="shared" si="6"/>
        <v>29090</v>
      </c>
      <c r="Q14" s="53">
        <f t="shared" si="7"/>
        <v>0</v>
      </c>
      <c r="R14" s="53">
        <f t="shared" si="5"/>
        <v>0</v>
      </c>
    </row>
    <row r="15" spans="1:18" s="55" customFormat="1" ht="110.25" customHeight="1">
      <c r="A15" s="35" t="s">
        <v>51</v>
      </c>
      <c r="B15" s="35" t="s">
        <v>52</v>
      </c>
      <c r="C15" s="35"/>
      <c r="D15" s="36" t="s">
        <v>115</v>
      </c>
      <c r="E15" s="54"/>
      <c r="F15" s="54"/>
      <c r="G15" s="51">
        <f>G16+G17+G18</f>
        <v>505500</v>
      </c>
      <c r="H15" s="51">
        <f aca="true" t="shared" si="8" ref="H15:N15">H16+H17+H18</f>
        <v>505500</v>
      </c>
      <c r="I15" s="50">
        <f t="shared" si="8"/>
        <v>0</v>
      </c>
      <c r="J15" s="50">
        <f t="shared" si="8"/>
        <v>0</v>
      </c>
      <c r="K15" s="50">
        <f t="shared" si="8"/>
        <v>0</v>
      </c>
      <c r="L15" s="50">
        <f t="shared" si="8"/>
        <v>0</v>
      </c>
      <c r="M15" s="50">
        <f t="shared" si="8"/>
        <v>0</v>
      </c>
      <c r="N15" s="50">
        <f t="shared" si="8"/>
        <v>0</v>
      </c>
      <c r="O15" s="51">
        <f>O16+O17+O18</f>
        <v>505500</v>
      </c>
      <c r="P15" s="51">
        <f>P16+P17+P18</f>
        <v>505500</v>
      </c>
      <c r="Q15" s="50">
        <f>Q16+Q17+Q18</f>
        <v>0</v>
      </c>
      <c r="R15" s="50">
        <f>R16+R17+R18</f>
        <v>0</v>
      </c>
    </row>
    <row r="16" spans="1:18" s="33" customFormat="1" ht="54" customHeight="1">
      <c r="A16" s="31" t="s">
        <v>100</v>
      </c>
      <c r="B16" s="31" t="s">
        <v>101</v>
      </c>
      <c r="C16" s="31" t="s">
        <v>23</v>
      </c>
      <c r="D16" s="32" t="s">
        <v>102</v>
      </c>
      <c r="E16" s="42" t="s">
        <v>63</v>
      </c>
      <c r="F16" s="42" t="s">
        <v>153</v>
      </c>
      <c r="G16" s="53">
        <f aca="true" t="shared" si="9" ref="G16:G39">H16+I16</f>
        <v>5500</v>
      </c>
      <c r="H16" s="53">
        <v>5500</v>
      </c>
      <c r="I16" s="52"/>
      <c r="J16" s="53"/>
      <c r="K16" s="52">
        <f t="shared" si="4"/>
        <v>0</v>
      </c>
      <c r="L16" s="52"/>
      <c r="M16" s="52"/>
      <c r="N16" s="52"/>
      <c r="O16" s="53">
        <f t="shared" si="2"/>
        <v>5500</v>
      </c>
      <c r="P16" s="53">
        <f t="shared" si="6"/>
        <v>5500</v>
      </c>
      <c r="Q16" s="53">
        <f t="shared" si="7"/>
        <v>0</v>
      </c>
      <c r="R16" s="53">
        <f t="shared" si="5"/>
        <v>0</v>
      </c>
    </row>
    <row r="17" spans="1:18" s="33" customFormat="1" ht="149.25" customHeight="1">
      <c r="A17" s="31" t="s">
        <v>53</v>
      </c>
      <c r="B17" s="31" t="s">
        <v>54</v>
      </c>
      <c r="C17" s="31" t="s">
        <v>23</v>
      </c>
      <c r="D17" s="32" t="s">
        <v>55</v>
      </c>
      <c r="E17" s="42" t="s">
        <v>56</v>
      </c>
      <c r="F17" s="42" t="s">
        <v>137</v>
      </c>
      <c r="G17" s="53">
        <f t="shared" si="9"/>
        <v>200000</v>
      </c>
      <c r="H17" s="53">
        <v>200000</v>
      </c>
      <c r="I17" s="52"/>
      <c r="J17" s="53"/>
      <c r="K17" s="52">
        <f t="shared" si="4"/>
        <v>0</v>
      </c>
      <c r="L17" s="52"/>
      <c r="M17" s="52"/>
      <c r="N17" s="52"/>
      <c r="O17" s="53">
        <f t="shared" si="2"/>
        <v>200000</v>
      </c>
      <c r="P17" s="53">
        <f t="shared" si="6"/>
        <v>200000</v>
      </c>
      <c r="Q17" s="53">
        <f t="shared" si="7"/>
        <v>0</v>
      </c>
      <c r="R17" s="53">
        <f t="shared" si="5"/>
        <v>0</v>
      </c>
    </row>
    <row r="18" spans="1:18" s="33" customFormat="1" ht="147.75" customHeight="1">
      <c r="A18" s="31" t="s">
        <v>103</v>
      </c>
      <c r="B18" s="31" t="s">
        <v>104</v>
      </c>
      <c r="C18" s="31" t="s">
        <v>23</v>
      </c>
      <c r="D18" s="32" t="s">
        <v>105</v>
      </c>
      <c r="E18" s="42" t="s">
        <v>142</v>
      </c>
      <c r="F18" s="42" t="s">
        <v>137</v>
      </c>
      <c r="G18" s="53">
        <f t="shared" si="9"/>
        <v>300000</v>
      </c>
      <c r="H18" s="53">
        <v>300000</v>
      </c>
      <c r="I18" s="52"/>
      <c r="J18" s="53"/>
      <c r="K18" s="52">
        <f t="shared" si="4"/>
        <v>0</v>
      </c>
      <c r="L18" s="52"/>
      <c r="M18" s="52"/>
      <c r="N18" s="52"/>
      <c r="O18" s="53">
        <f t="shared" si="2"/>
        <v>300000</v>
      </c>
      <c r="P18" s="53">
        <f t="shared" si="6"/>
        <v>300000</v>
      </c>
      <c r="Q18" s="53">
        <f t="shared" si="7"/>
        <v>0</v>
      </c>
      <c r="R18" s="53">
        <f t="shared" si="5"/>
        <v>0</v>
      </c>
    </row>
    <row r="19" spans="1:18" s="18" customFormat="1" ht="110.25" customHeight="1">
      <c r="A19" s="19" t="s">
        <v>106</v>
      </c>
      <c r="B19" s="19" t="s">
        <v>107</v>
      </c>
      <c r="C19" s="19" t="s">
        <v>108</v>
      </c>
      <c r="D19" s="20" t="s">
        <v>109</v>
      </c>
      <c r="E19" s="34" t="s">
        <v>63</v>
      </c>
      <c r="F19" s="47" t="s">
        <v>137</v>
      </c>
      <c r="G19" s="22">
        <f t="shared" si="9"/>
        <v>11000</v>
      </c>
      <c r="H19" s="22">
        <v>11000</v>
      </c>
      <c r="I19" s="21"/>
      <c r="J19" s="22"/>
      <c r="K19" s="21">
        <f t="shared" si="4"/>
        <v>0</v>
      </c>
      <c r="L19" s="21"/>
      <c r="M19" s="21"/>
      <c r="N19" s="21"/>
      <c r="O19" s="22">
        <f t="shared" si="2"/>
        <v>11000</v>
      </c>
      <c r="P19" s="22">
        <f t="shared" si="6"/>
        <v>11000</v>
      </c>
      <c r="Q19" s="22">
        <f t="shared" si="7"/>
        <v>0</v>
      </c>
      <c r="R19" s="22">
        <f t="shared" si="5"/>
        <v>0</v>
      </c>
    </row>
    <row r="20" spans="1:18" s="18" customFormat="1" ht="87.75" customHeight="1">
      <c r="A20" s="19" t="s">
        <v>143</v>
      </c>
      <c r="B20" s="19" t="s">
        <v>144</v>
      </c>
      <c r="C20" s="19" t="s">
        <v>145</v>
      </c>
      <c r="D20" s="20" t="s">
        <v>146</v>
      </c>
      <c r="E20" s="47" t="s">
        <v>138</v>
      </c>
      <c r="F20" s="47"/>
      <c r="G20" s="22">
        <f t="shared" si="9"/>
        <v>38600</v>
      </c>
      <c r="H20" s="22">
        <v>38600</v>
      </c>
      <c r="I20" s="21"/>
      <c r="J20" s="22"/>
      <c r="K20" s="21">
        <f t="shared" si="4"/>
        <v>0</v>
      </c>
      <c r="L20" s="21"/>
      <c r="M20" s="21"/>
      <c r="N20" s="21"/>
      <c r="O20" s="22">
        <f t="shared" si="2"/>
        <v>38600</v>
      </c>
      <c r="P20" s="22">
        <f t="shared" si="6"/>
        <v>38600</v>
      </c>
      <c r="Q20" s="22">
        <f t="shared" si="7"/>
        <v>0</v>
      </c>
      <c r="R20" s="22">
        <f t="shared" si="5"/>
        <v>0</v>
      </c>
    </row>
    <row r="21" spans="1:18" s="37" customFormat="1" ht="21.75" customHeight="1">
      <c r="A21" s="35" t="s">
        <v>57</v>
      </c>
      <c r="B21" s="35" t="s">
        <v>58</v>
      </c>
      <c r="C21" s="35"/>
      <c r="D21" s="36" t="s">
        <v>59</v>
      </c>
      <c r="E21" s="44"/>
      <c r="F21" s="44"/>
      <c r="G21" s="50">
        <f t="shared" si="9"/>
        <v>536500</v>
      </c>
      <c r="H21" s="56">
        <v>536500</v>
      </c>
      <c r="I21" s="56"/>
      <c r="J21" s="51"/>
      <c r="K21" s="50">
        <f t="shared" si="4"/>
        <v>0</v>
      </c>
      <c r="L21" s="56"/>
      <c r="M21" s="56"/>
      <c r="N21" s="50"/>
      <c r="O21" s="50">
        <f t="shared" si="2"/>
        <v>536500</v>
      </c>
      <c r="P21" s="51">
        <f t="shared" si="6"/>
        <v>536500</v>
      </c>
      <c r="Q21" s="51">
        <f t="shared" si="7"/>
        <v>0</v>
      </c>
      <c r="R21" s="51">
        <f t="shared" si="5"/>
        <v>0</v>
      </c>
    </row>
    <row r="22" spans="1:18" s="38" customFormat="1" ht="54" customHeight="1">
      <c r="A22" s="31" t="s">
        <v>60</v>
      </c>
      <c r="B22" s="31" t="s">
        <v>61</v>
      </c>
      <c r="C22" s="31" t="s">
        <v>8</v>
      </c>
      <c r="D22" s="32" t="s">
        <v>62</v>
      </c>
      <c r="E22" s="42" t="s">
        <v>63</v>
      </c>
      <c r="F22" s="42" t="s">
        <v>153</v>
      </c>
      <c r="G22" s="53">
        <f t="shared" si="9"/>
        <v>536500</v>
      </c>
      <c r="H22" s="52">
        <v>536500</v>
      </c>
      <c r="I22" s="52"/>
      <c r="J22" s="53"/>
      <c r="K22" s="52">
        <f t="shared" si="4"/>
        <v>0</v>
      </c>
      <c r="L22" s="53"/>
      <c r="M22" s="53"/>
      <c r="N22" s="52"/>
      <c r="O22" s="53">
        <f t="shared" si="2"/>
        <v>536500</v>
      </c>
      <c r="P22" s="53">
        <f t="shared" si="6"/>
        <v>536500</v>
      </c>
      <c r="Q22" s="53">
        <f t="shared" si="7"/>
        <v>0</v>
      </c>
      <c r="R22" s="53">
        <f t="shared" si="5"/>
        <v>0</v>
      </c>
    </row>
    <row r="23" spans="1:18" s="17" customFormat="1" ht="55.5" customHeight="1">
      <c r="A23" s="19" t="s">
        <v>64</v>
      </c>
      <c r="B23" s="19" t="s">
        <v>65</v>
      </c>
      <c r="C23" s="19" t="s">
        <v>13</v>
      </c>
      <c r="D23" s="20" t="s">
        <v>66</v>
      </c>
      <c r="E23" s="34" t="s">
        <v>140</v>
      </c>
      <c r="F23" s="47" t="s">
        <v>153</v>
      </c>
      <c r="G23" s="22">
        <f t="shared" si="9"/>
        <v>381303</v>
      </c>
      <c r="H23" s="22">
        <v>338463</v>
      </c>
      <c r="I23" s="22">
        <v>42840</v>
      </c>
      <c r="J23" s="22">
        <v>42840</v>
      </c>
      <c r="K23" s="21">
        <f t="shared" si="4"/>
        <v>0</v>
      </c>
      <c r="L23" s="21"/>
      <c r="M23" s="21"/>
      <c r="N23" s="21"/>
      <c r="O23" s="22">
        <f t="shared" si="2"/>
        <v>381303</v>
      </c>
      <c r="P23" s="22">
        <f t="shared" si="6"/>
        <v>338463</v>
      </c>
      <c r="Q23" s="22">
        <f t="shared" si="7"/>
        <v>42840</v>
      </c>
      <c r="R23" s="22">
        <f t="shared" si="5"/>
        <v>42840</v>
      </c>
    </row>
    <row r="24" spans="1:18" s="17" customFormat="1" ht="60.75" customHeight="1">
      <c r="A24" s="19" t="s">
        <v>24</v>
      </c>
      <c r="B24" s="19" t="s">
        <v>25</v>
      </c>
      <c r="C24" s="19" t="s">
        <v>10</v>
      </c>
      <c r="D24" s="20" t="s">
        <v>67</v>
      </c>
      <c r="E24" s="34" t="s">
        <v>140</v>
      </c>
      <c r="F24" s="47" t="s">
        <v>153</v>
      </c>
      <c r="G24" s="22">
        <f t="shared" si="9"/>
        <v>1058907</v>
      </c>
      <c r="H24" s="22">
        <v>1041507</v>
      </c>
      <c r="I24" s="22">
        <v>17400</v>
      </c>
      <c r="J24" s="22">
        <v>15400</v>
      </c>
      <c r="K24" s="21">
        <f t="shared" si="4"/>
        <v>0</v>
      </c>
      <c r="L24" s="21"/>
      <c r="M24" s="21"/>
      <c r="N24" s="21"/>
      <c r="O24" s="22">
        <f t="shared" si="2"/>
        <v>1058907</v>
      </c>
      <c r="P24" s="22">
        <f t="shared" si="6"/>
        <v>1041507</v>
      </c>
      <c r="Q24" s="22">
        <f t="shared" si="7"/>
        <v>17400</v>
      </c>
      <c r="R24" s="22">
        <f t="shared" si="5"/>
        <v>15400</v>
      </c>
    </row>
    <row r="25" spans="1:18" s="37" customFormat="1" ht="35.25" customHeight="1">
      <c r="A25" s="35" t="s">
        <v>29</v>
      </c>
      <c r="B25" s="35" t="s">
        <v>30</v>
      </c>
      <c r="C25" s="35"/>
      <c r="D25" s="36" t="s">
        <v>68</v>
      </c>
      <c r="E25" s="44"/>
      <c r="F25" s="44"/>
      <c r="G25" s="51">
        <f t="shared" si="9"/>
        <v>89800</v>
      </c>
      <c r="H25" s="50">
        <v>89800</v>
      </c>
      <c r="I25" s="50"/>
      <c r="J25" s="51"/>
      <c r="K25" s="50">
        <f t="shared" si="4"/>
        <v>0</v>
      </c>
      <c r="L25" s="50"/>
      <c r="M25" s="50"/>
      <c r="N25" s="50"/>
      <c r="O25" s="51">
        <f t="shared" si="2"/>
        <v>89800</v>
      </c>
      <c r="P25" s="51">
        <f t="shared" si="6"/>
        <v>89800</v>
      </c>
      <c r="Q25" s="51">
        <f t="shared" si="7"/>
        <v>0</v>
      </c>
      <c r="R25" s="51">
        <f t="shared" si="5"/>
        <v>0</v>
      </c>
    </row>
    <row r="26" spans="1:18" s="38" customFormat="1" ht="93.75" customHeight="1">
      <c r="A26" s="31" t="s">
        <v>69</v>
      </c>
      <c r="B26" s="31" t="s">
        <v>70</v>
      </c>
      <c r="C26" s="31" t="s">
        <v>20</v>
      </c>
      <c r="D26" s="32" t="s">
        <v>71</v>
      </c>
      <c r="E26" s="42" t="s">
        <v>138</v>
      </c>
      <c r="F26" s="42" t="s">
        <v>153</v>
      </c>
      <c r="G26" s="53">
        <f t="shared" si="9"/>
        <v>89800</v>
      </c>
      <c r="H26" s="53">
        <v>89800</v>
      </c>
      <c r="I26" s="53"/>
      <c r="J26" s="53"/>
      <c r="K26" s="52">
        <f t="shared" si="4"/>
        <v>0</v>
      </c>
      <c r="L26" s="53"/>
      <c r="M26" s="53"/>
      <c r="N26" s="52"/>
      <c r="O26" s="53">
        <f t="shared" si="2"/>
        <v>89800</v>
      </c>
      <c r="P26" s="53">
        <f t="shared" si="6"/>
        <v>89800</v>
      </c>
      <c r="Q26" s="53">
        <f t="shared" si="7"/>
        <v>0</v>
      </c>
      <c r="R26" s="53">
        <f t="shared" si="5"/>
        <v>0</v>
      </c>
    </row>
    <row r="27" spans="1:18" s="37" customFormat="1" ht="56.25" customHeight="1">
      <c r="A27" s="35" t="s">
        <v>72</v>
      </c>
      <c r="B27" s="35" t="s">
        <v>73</v>
      </c>
      <c r="C27" s="35"/>
      <c r="D27" s="36" t="s">
        <v>74</v>
      </c>
      <c r="E27" s="44"/>
      <c r="F27" s="44"/>
      <c r="G27" s="51">
        <f t="shared" si="9"/>
        <v>38840</v>
      </c>
      <c r="H27" s="51">
        <f>H28</f>
        <v>26440</v>
      </c>
      <c r="I27" s="51">
        <f>I28</f>
        <v>12400</v>
      </c>
      <c r="J27" s="51">
        <f>J28</f>
        <v>11200</v>
      </c>
      <c r="K27" s="50">
        <f t="shared" si="4"/>
        <v>0</v>
      </c>
      <c r="L27" s="50"/>
      <c r="M27" s="50"/>
      <c r="N27" s="50"/>
      <c r="O27" s="51">
        <f t="shared" si="2"/>
        <v>38840</v>
      </c>
      <c r="P27" s="51">
        <f t="shared" si="6"/>
        <v>26440</v>
      </c>
      <c r="Q27" s="51">
        <f t="shared" si="7"/>
        <v>12400</v>
      </c>
      <c r="R27" s="51">
        <f t="shared" si="5"/>
        <v>11200</v>
      </c>
    </row>
    <row r="28" spans="1:18" s="38" customFormat="1" ht="95.25" customHeight="1">
      <c r="A28" s="31" t="s">
        <v>75</v>
      </c>
      <c r="B28" s="39">
        <v>6013</v>
      </c>
      <c r="C28" s="31" t="s">
        <v>9</v>
      </c>
      <c r="D28" s="32" t="s">
        <v>76</v>
      </c>
      <c r="E28" s="42" t="s">
        <v>138</v>
      </c>
      <c r="F28" s="42" t="s">
        <v>153</v>
      </c>
      <c r="G28" s="53">
        <f t="shared" si="9"/>
        <v>38840</v>
      </c>
      <c r="H28" s="53">
        <v>26440</v>
      </c>
      <c r="I28" s="53">
        <v>12400</v>
      </c>
      <c r="J28" s="53">
        <v>11200</v>
      </c>
      <c r="K28" s="52">
        <f t="shared" si="4"/>
        <v>0</v>
      </c>
      <c r="L28" s="52"/>
      <c r="M28" s="52"/>
      <c r="N28" s="52"/>
      <c r="O28" s="53">
        <f t="shared" si="2"/>
        <v>38840</v>
      </c>
      <c r="P28" s="53">
        <f t="shared" si="6"/>
        <v>26440</v>
      </c>
      <c r="Q28" s="53">
        <f t="shared" si="7"/>
        <v>12400</v>
      </c>
      <c r="R28" s="53">
        <f t="shared" si="5"/>
        <v>11200</v>
      </c>
    </row>
    <row r="29" spans="1:18" s="17" customFormat="1" ht="93" customHeight="1">
      <c r="A29" s="19" t="s">
        <v>77</v>
      </c>
      <c r="B29" s="24">
        <v>6030</v>
      </c>
      <c r="C29" s="19" t="s">
        <v>9</v>
      </c>
      <c r="D29" s="20" t="s">
        <v>78</v>
      </c>
      <c r="E29" s="34" t="s">
        <v>138</v>
      </c>
      <c r="F29" s="47" t="s">
        <v>153</v>
      </c>
      <c r="G29" s="22">
        <f>H29+I29</f>
        <v>1715514</v>
      </c>
      <c r="H29" s="22">
        <v>1559394</v>
      </c>
      <c r="I29" s="22">
        <v>156120</v>
      </c>
      <c r="J29" s="22">
        <v>156120</v>
      </c>
      <c r="K29" s="21">
        <f>L29+M29</f>
        <v>0</v>
      </c>
      <c r="L29" s="21"/>
      <c r="M29" s="21"/>
      <c r="N29" s="21"/>
      <c r="O29" s="22">
        <f>G29+K29</f>
        <v>1715514</v>
      </c>
      <c r="P29" s="22">
        <f t="shared" si="6"/>
        <v>1559394</v>
      </c>
      <c r="Q29" s="22">
        <f t="shared" si="7"/>
        <v>156120</v>
      </c>
      <c r="R29" s="22">
        <f t="shared" si="5"/>
        <v>156120</v>
      </c>
    </row>
    <row r="30" spans="1:18" s="17" customFormat="1" ht="93.75" customHeight="1">
      <c r="A30" s="19" t="s">
        <v>149</v>
      </c>
      <c r="B30" s="24">
        <v>7130</v>
      </c>
      <c r="C30" s="19" t="s">
        <v>176</v>
      </c>
      <c r="D30" s="20" t="s">
        <v>150</v>
      </c>
      <c r="E30" s="34" t="s">
        <v>138</v>
      </c>
      <c r="F30" s="47" t="s">
        <v>153</v>
      </c>
      <c r="G30" s="22">
        <f>H30+I30</f>
        <v>50000</v>
      </c>
      <c r="H30" s="22">
        <v>50000</v>
      </c>
      <c r="I30" s="22"/>
      <c r="J30" s="22"/>
      <c r="K30" s="21">
        <f>L30+M30</f>
        <v>0</v>
      </c>
      <c r="L30" s="21"/>
      <c r="M30" s="21"/>
      <c r="N30" s="21"/>
      <c r="O30" s="22">
        <f>G30+K30</f>
        <v>50000</v>
      </c>
      <c r="P30" s="22">
        <f t="shared" si="6"/>
        <v>50000</v>
      </c>
      <c r="Q30" s="22">
        <f t="shared" si="7"/>
        <v>0</v>
      </c>
      <c r="R30" s="22">
        <f t="shared" si="5"/>
        <v>0</v>
      </c>
    </row>
    <row r="31" spans="1:18" s="17" customFormat="1" ht="91.5" customHeight="1">
      <c r="A31" s="19" t="s">
        <v>79</v>
      </c>
      <c r="B31" s="24">
        <v>7350</v>
      </c>
      <c r="C31" s="19" t="s">
        <v>18</v>
      </c>
      <c r="D31" s="20" t="s">
        <v>80</v>
      </c>
      <c r="E31" s="34" t="s">
        <v>138</v>
      </c>
      <c r="F31" s="47" t="s">
        <v>153</v>
      </c>
      <c r="G31" s="22">
        <f t="shared" si="9"/>
        <v>183496</v>
      </c>
      <c r="H31" s="22">
        <v>183496</v>
      </c>
      <c r="I31" s="22"/>
      <c r="J31" s="22"/>
      <c r="K31" s="21">
        <f t="shared" si="4"/>
        <v>-118790</v>
      </c>
      <c r="L31" s="21">
        <v>-118790</v>
      </c>
      <c r="M31" s="21"/>
      <c r="N31" s="21"/>
      <c r="O31" s="22">
        <f t="shared" si="2"/>
        <v>64706</v>
      </c>
      <c r="P31" s="22">
        <f t="shared" si="6"/>
        <v>64706</v>
      </c>
      <c r="Q31" s="22">
        <f t="shared" si="7"/>
        <v>0</v>
      </c>
      <c r="R31" s="22">
        <f t="shared" si="5"/>
        <v>0</v>
      </c>
    </row>
    <row r="32" spans="1:18" s="37" customFormat="1" ht="21" customHeight="1">
      <c r="A32" s="35" t="s">
        <v>119</v>
      </c>
      <c r="B32" s="40">
        <v>7360</v>
      </c>
      <c r="C32" s="35"/>
      <c r="D32" s="36" t="s">
        <v>120</v>
      </c>
      <c r="E32" s="44"/>
      <c r="F32" s="44"/>
      <c r="G32" s="51">
        <f>G33+G34+G35</f>
        <v>2516622.89</v>
      </c>
      <c r="H32" s="51">
        <f aca="true" t="shared" si="10" ref="H32:R32">H33+H34+H35</f>
        <v>0</v>
      </c>
      <c r="I32" s="51">
        <f t="shared" si="10"/>
        <v>2516622.89</v>
      </c>
      <c r="J32" s="51">
        <f t="shared" si="10"/>
        <v>2516622.89</v>
      </c>
      <c r="K32" s="51">
        <f t="shared" si="10"/>
        <v>1041500</v>
      </c>
      <c r="L32" s="51">
        <f t="shared" si="10"/>
        <v>41500</v>
      </c>
      <c r="M32" s="51">
        <f t="shared" si="10"/>
        <v>1000000</v>
      </c>
      <c r="N32" s="51">
        <f t="shared" si="10"/>
        <v>1000000</v>
      </c>
      <c r="O32" s="51">
        <f t="shared" si="10"/>
        <v>3558122.89</v>
      </c>
      <c r="P32" s="51">
        <f t="shared" si="10"/>
        <v>41500</v>
      </c>
      <c r="Q32" s="51">
        <f t="shared" si="10"/>
        <v>3516622.89</v>
      </c>
      <c r="R32" s="51">
        <f t="shared" si="10"/>
        <v>3516622.89</v>
      </c>
    </row>
    <row r="33" spans="1:18" s="37" customFormat="1" ht="75.75" customHeight="1">
      <c r="A33" s="31" t="s">
        <v>170</v>
      </c>
      <c r="B33" s="39">
        <v>7362</v>
      </c>
      <c r="C33" s="31" t="s">
        <v>117</v>
      </c>
      <c r="D33" s="32" t="s">
        <v>171</v>
      </c>
      <c r="E33" s="42" t="s">
        <v>138</v>
      </c>
      <c r="F33" s="42"/>
      <c r="G33" s="53">
        <f t="shared" si="9"/>
        <v>2087728.29</v>
      </c>
      <c r="H33" s="53"/>
      <c r="I33" s="53">
        <v>2087728.29</v>
      </c>
      <c r="J33" s="53">
        <v>2087728.29</v>
      </c>
      <c r="K33" s="52">
        <f>L33+M33</f>
        <v>0</v>
      </c>
      <c r="L33" s="52"/>
      <c r="M33" s="53"/>
      <c r="N33" s="53"/>
      <c r="O33" s="53">
        <f t="shared" si="2"/>
        <v>2087728.29</v>
      </c>
      <c r="P33" s="62">
        <f t="shared" si="6"/>
        <v>0</v>
      </c>
      <c r="Q33" s="53">
        <f t="shared" si="7"/>
        <v>2087728.29</v>
      </c>
      <c r="R33" s="53">
        <f>J33+N33</f>
        <v>2087728.29</v>
      </c>
    </row>
    <row r="34" spans="1:18" s="38" customFormat="1" ht="106.5" customHeight="1">
      <c r="A34" s="31" t="s">
        <v>121</v>
      </c>
      <c r="B34" s="39">
        <v>7363</v>
      </c>
      <c r="C34" s="31" t="s">
        <v>117</v>
      </c>
      <c r="D34" s="32" t="s">
        <v>122</v>
      </c>
      <c r="E34" s="42" t="s">
        <v>138</v>
      </c>
      <c r="F34" s="42" t="s">
        <v>153</v>
      </c>
      <c r="G34" s="53">
        <f t="shared" si="9"/>
        <v>428894.6</v>
      </c>
      <c r="H34" s="53"/>
      <c r="I34" s="53">
        <v>428894.6</v>
      </c>
      <c r="J34" s="53">
        <v>428894.6</v>
      </c>
      <c r="K34" s="52">
        <f t="shared" si="4"/>
        <v>0</v>
      </c>
      <c r="L34" s="52"/>
      <c r="M34" s="52"/>
      <c r="N34" s="52"/>
      <c r="O34" s="53">
        <f t="shared" si="2"/>
        <v>428894.6</v>
      </c>
      <c r="P34" s="53">
        <f t="shared" si="6"/>
        <v>0</v>
      </c>
      <c r="Q34" s="53">
        <f t="shared" si="7"/>
        <v>428894.6</v>
      </c>
      <c r="R34" s="53">
        <f>J34+N34</f>
        <v>428894.6</v>
      </c>
    </row>
    <row r="35" spans="1:18" s="38" customFormat="1" ht="111" customHeight="1">
      <c r="A35" s="31" t="s">
        <v>175</v>
      </c>
      <c r="B35" s="39">
        <v>7367</v>
      </c>
      <c r="C35" s="31" t="s">
        <v>117</v>
      </c>
      <c r="D35" s="32" t="s">
        <v>177</v>
      </c>
      <c r="E35" s="42" t="s">
        <v>138</v>
      </c>
      <c r="F35" s="42" t="s">
        <v>153</v>
      </c>
      <c r="G35" s="53"/>
      <c r="H35" s="53"/>
      <c r="I35" s="53"/>
      <c r="J35" s="53"/>
      <c r="K35" s="52">
        <f t="shared" si="4"/>
        <v>1041500</v>
      </c>
      <c r="L35" s="87">
        <v>41500</v>
      </c>
      <c r="M35" s="52">
        <v>1000000</v>
      </c>
      <c r="N35" s="52">
        <v>1000000</v>
      </c>
      <c r="O35" s="53">
        <f>G35+K35</f>
        <v>1041500</v>
      </c>
      <c r="P35" s="53">
        <f>H35+L35</f>
        <v>41500</v>
      </c>
      <c r="Q35" s="53">
        <f>I35+M35</f>
        <v>1000000</v>
      </c>
      <c r="R35" s="53">
        <f>J35+N35</f>
        <v>1000000</v>
      </c>
    </row>
    <row r="36" spans="1:18" s="37" customFormat="1" ht="57.75" customHeight="1">
      <c r="A36" s="35" t="s">
        <v>124</v>
      </c>
      <c r="B36" s="40">
        <v>7460</v>
      </c>
      <c r="C36" s="35"/>
      <c r="D36" s="36" t="s">
        <v>125</v>
      </c>
      <c r="E36" s="44"/>
      <c r="F36" s="44"/>
      <c r="G36" s="51">
        <f t="shared" si="9"/>
        <v>1000000</v>
      </c>
      <c r="H36" s="51">
        <v>1000000</v>
      </c>
      <c r="I36" s="51"/>
      <c r="J36" s="51"/>
      <c r="K36" s="50">
        <f t="shared" si="4"/>
        <v>0</v>
      </c>
      <c r="L36" s="50"/>
      <c r="M36" s="50"/>
      <c r="N36" s="50"/>
      <c r="O36" s="51">
        <f t="shared" si="2"/>
        <v>1000000</v>
      </c>
      <c r="P36" s="51">
        <f t="shared" si="6"/>
        <v>1000000</v>
      </c>
      <c r="Q36" s="51">
        <f t="shared" si="7"/>
        <v>0</v>
      </c>
      <c r="R36" s="51">
        <f t="shared" si="5"/>
        <v>0</v>
      </c>
    </row>
    <row r="37" spans="1:18" s="38" customFormat="1" ht="90" customHeight="1">
      <c r="A37" s="31" t="s">
        <v>126</v>
      </c>
      <c r="B37" s="39">
        <v>7461</v>
      </c>
      <c r="C37" s="31" t="s">
        <v>127</v>
      </c>
      <c r="D37" s="32" t="s">
        <v>128</v>
      </c>
      <c r="E37" s="42" t="s">
        <v>138</v>
      </c>
      <c r="F37" s="42" t="s">
        <v>153</v>
      </c>
      <c r="G37" s="53">
        <f t="shared" si="9"/>
        <v>1000000</v>
      </c>
      <c r="H37" s="53">
        <v>1000000</v>
      </c>
      <c r="I37" s="53"/>
      <c r="J37" s="53"/>
      <c r="K37" s="52">
        <f t="shared" si="4"/>
        <v>0</v>
      </c>
      <c r="L37" s="52"/>
      <c r="M37" s="52"/>
      <c r="N37" s="52"/>
      <c r="O37" s="53">
        <f t="shared" si="2"/>
        <v>1000000</v>
      </c>
      <c r="P37" s="53">
        <f t="shared" si="6"/>
        <v>1000000</v>
      </c>
      <c r="Q37" s="53">
        <f t="shared" si="7"/>
        <v>0</v>
      </c>
      <c r="R37" s="53">
        <f t="shared" si="5"/>
        <v>0</v>
      </c>
    </row>
    <row r="38" spans="1:18" s="17" customFormat="1" ht="93.75" customHeight="1">
      <c r="A38" s="19" t="s">
        <v>110</v>
      </c>
      <c r="B38" s="24">
        <v>7610</v>
      </c>
      <c r="C38" s="19" t="s">
        <v>111</v>
      </c>
      <c r="D38" s="20" t="s">
        <v>112</v>
      </c>
      <c r="E38" s="34" t="s">
        <v>138</v>
      </c>
      <c r="F38" s="47" t="s">
        <v>153</v>
      </c>
      <c r="G38" s="22">
        <f t="shared" si="9"/>
        <v>0</v>
      </c>
      <c r="H38" s="22">
        <v>0</v>
      </c>
      <c r="I38" s="22"/>
      <c r="J38" s="22"/>
      <c r="K38" s="21">
        <f>L38+M38</f>
        <v>0</v>
      </c>
      <c r="L38" s="21"/>
      <c r="M38" s="21"/>
      <c r="N38" s="21"/>
      <c r="O38" s="22">
        <f t="shared" si="2"/>
        <v>0</v>
      </c>
      <c r="P38" s="22">
        <f t="shared" si="6"/>
        <v>0</v>
      </c>
      <c r="Q38" s="22">
        <f t="shared" si="7"/>
        <v>0</v>
      </c>
      <c r="R38" s="22">
        <f t="shared" si="5"/>
        <v>0</v>
      </c>
    </row>
    <row r="39" spans="1:18" s="17" customFormat="1" ht="90" customHeight="1">
      <c r="A39" s="45" t="s">
        <v>116</v>
      </c>
      <c r="B39" s="24">
        <v>7680</v>
      </c>
      <c r="C39" s="45" t="s">
        <v>117</v>
      </c>
      <c r="D39" s="46" t="s">
        <v>118</v>
      </c>
      <c r="E39" s="34" t="s">
        <v>138</v>
      </c>
      <c r="F39" s="47" t="s">
        <v>153</v>
      </c>
      <c r="G39" s="22">
        <f t="shared" si="9"/>
        <v>10000</v>
      </c>
      <c r="H39" s="22">
        <v>10000</v>
      </c>
      <c r="I39" s="22"/>
      <c r="J39" s="22"/>
      <c r="K39" s="21">
        <f t="shared" si="4"/>
        <v>0</v>
      </c>
      <c r="L39" s="21"/>
      <c r="M39" s="21"/>
      <c r="N39" s="21"/>
      <c r="O39" s="22">
        <f t="shared" si="2"/>
        <v>10000</v>
      </c>
      <c r="P39" s="22">
        <f t="shared" si="6"/>
        <v>10000</v>
      </c>
      <c r="Q39" s="22">
        <f t="shared" si="7"/>
        <v>0</v>
      </c>
      <c r="R39" s="22">
        <f t="shared" si="5"/>
        <v>0</v>
      </c>
    </row>
    <row r="40" spans="1:18" s="37" customFormat="1" ht="52.5" customHeight="1">
      <c r="A40" s="35" t="s">
        <v>81</v>
      </c>
      <c r="B40" s="40">
        <v>8310</v>
      </c>
      <c r="C40" s="35"/>
      <c r="D40" s="36" t="s">
        <v>82</v>
      </c>
      <c r="E40" s="44"/>
      <c r="F40" s="44"/>
      <c r="G40" s="51">
        <f>G41+G42</f>
        <v>86438.81</v>
      </c>
      <c r="H40" s="50">
        <f aca="true" t="shared" si="11" ref="H40:R40">H41+H42</f>
        <v>0</v>
      </c>
      <c r="I40" s="51">
        <f t="shared" si="11"/>
        <v>86438.81</v>
      </c>
      <c r="J40" s="50">
        <f t="shared" si="11"/>
        <v>0</v>
      </c>
      <c r="K40" s="51">
        <f t="shared" si="11"/>
        <v>0</v>
      </c>
      <c r="L40" s="50">
        <f t="shared" si="11"/>
        <v>0</v>
      </c>
      <c r="M40" s="51">
        <f t="shared" si="11"/>
        <v>0</v>
      </c>
      <c r="N40" s="50">
        <f t="shared" si="11"/>
        <v>0</v>
      </c>
      <c r="O40" s="51">
        <f t="shared" si="11"/>
        <v>86438.81</v>
      </c>
      <c r="P40" s="50">
        <f t="shared" si="11"/>
        <v>0</v>
      </c>
      <c r="Q40" s="51">
        <f t="shared" si="11"/>
        <v>86438.81</v>
      </c>
      <c r="R40" s="50">
        <f t="shared" si="11"/>
        <v>0</v>
      </c>
    </row>
    <row r="41" spans="1:18" s="38" customFormat="1" ht="93" customHeight="1">
      <c r="A41" s="31" t="s">
        <v>91</v>
      </c>
      <c r="B41" s="39">
        <v>8311</v>
      </c>
      <c r="C41" s="31" t="s">
        <v>19</v>
      </c>
      <c r="D41" s="32" t="s">
        <v>17</v>
      </c>
      <c r="E41" s="42" t="s">
        <v>138</v>
      </c>
      <c r="F41" s="42" t="s">
        <v>153</v>
      </c>
      <c r="G41" s="51">
        <v>21700</v>
      </c>
      <c r="H41" s="52"/>
      <c r="I41" s="52">
        <v>21700</v>
      </c>
      <c r="J41" s="53"/>
      <c r="K41" s="53">
        <v>0</v>
      </c>
      <c r="L41" s="53"/>
      <c r="M41" s="53"/>
      <c r="N41" s="53"/>
      <c r="O41" s="53">
        <f t="shared" si="2"/>
        <v>21700</v>
      </c>
      <c r="P41" s="53">
        <f t="shared" si="6"/>
        <v>0</v>
      </c>
      <c r="Q41" s="53">
        <f t="shared" si="7"/>
        <v>21700</v>
      </c>
      <c r="R41" s="53">
        <f t="shared" si="5"/>
        <v>0</v>
      </c>
    </row>
    <row r="42" spans="1:18" s="38" customFormat="1" ht="99" customHeight="1">
      <c r="A42" s="31" t="s">
        <v>163</v>
      </c>
      <c r="B42" s="39">
        <v>8312</v>
      </c>
      <c r="C42" s="31" t="s">
        <v>164</v>
      </c>
      <c r="D42" s="32" t="s">
        <v>165</v>
      </c>
      <c r="E42" s="42" t="s">
        <v>138</v>
      </c>
      <c r="F42" s="42" t="s">
        <v>153</v>
      </c>
      <c r="G42" s="51">
        <v>64738.81</v>
      </c>
      <c r="H42" s="52"/>
      <c r="I42" s="53">
        <v>64738.81</v>
      </c>
      <c r="J42" s="53"/>
      <c r="K42" s="53">
        <v>0</v>
      </c>
      <c r="L42" s="53"/>
      <c r="M42" s="53"/>
      <c r="N42" s="53"/>
      <c r="O42" s="53">
        <f>G42+K42</f>
        <v>64738.81</v>
      </c>
      <c r="P42" s="53">
        <f>H42+L42</f>
        <v>0</v>
      </c>
      <c r="Q42" s="53">
        <f>I42+M42</f>
        <v>64738.81</v>
      </c>
      <c r="R42" s="53">
        <f>J42+N42</f>
        <v>0</v>
      </c>
    </row>
    <row r="43" spans="1:18" s="17" customFormat="1" ht="34.5" customHeight="1">
      <c r="A43" s="13" t="s">
        <v>92</v>
      </c>
      <c r="B43" s="23"/>
      <c r="C43" s="13"/>
      <c r="D43" s="14" t="s">
        <v>21</v>
      </c>
      <c r="E43" s="43"/>
      <c r="F43" s="43"/>
      <c r="G43" s="51">
        <f>G44</f>
        <v>29091075.950000003</v>
      </c>
      <c r="H43" s="51">
        <f aca="true" t="shared" si="12" ref="H43:R43">H44</f>
        <v>24066011.26</v>
      </c>
      <c r="I43" s="51">
        <f t="shared" si="12"/>
        <v>5025064.6899999995</v>
      </c>
      <c r="J43" s="51">
        <f t="shared" si="12"/>
        <v>4353004</v>
      </c>
      <c r="K43" s="51">
        <f t="shared" si="12"/>
        <v>0</v>
      </c>
      <c r="L43" s="51">
        <f t="shared" si="12"/>
        <v>0</v>
      </c>
      <c r="M43" s="51">
        <f t="shared" si="12"/>
        <v>0</v>
      </c>
      <c r="N43" s="51">
        <f t="shared" si="12"/>
        <v>0</v>
      </c>
      <c r="O43" s="51">
        <f t="shared" si="12"/>
        <v>29091075.950000003</v>
      </c>
      <c r="P43" s="50">
        <f t="shared" si="12"/>
        <v>24066011.26</v>
      </c>
      <c r="Q43" s="51">
        <f t="shared" si="12"/>
        <v>5025064.6899999995</v>
      </c>
      <c r="R43" s="51">
        <f t="shared" si="12"/>
        <v>4353004</v>
      </c>
    </row>
    <row r="44" spans="1:18" s="17" customFormat="1" ht="36" customHeight="1">
      <c r="A44" s="13" t="s">
        <v>93</v>
      </c>
      <c r="B44" s="23"/>
      <c r="C44" s="13"/>
      <c r="D44" s="14" t="s">
        <v>21</v>
      </c>
      <c r="E44" s="43"/>
      <c r="F44" s="43"/>
      <c r="G44" s="51">
        <f>H44+I44</f>
        <v>29091075.950000003</v>
      </c>
      <c r="H44" s="51">
        <f>H45+H46+H47+H48+H50+H55+H53+H51</f>
        <v>24066011.26</v>
      </c>
      <c r="I44" s="51">
        <f aca="true" t="shared" si="13" ref="I44:R44">I45+I46+I47+I48+I50+I55+I53+I51</f>
        <v>5025064.6899999995</v>
      </c>
      <c r="J44" s="51">
        <f t="shared" si="13"/>
        <v>4353004</v>
      </c>
      <c r="K44" s="51">
        <f t="shared" si="13"/>
        <v>0</v>
      </c>
      <c r="L44" s="51">
        <f t="shared" si="13"/>
        <v>0</v>
      </c>
      <c r="M44" s="51">
        <f t="shared" si="13"/>
        <v>0</v>
      </c>
      <c r="N44" s="51">
        <f t="shared" si="13"/>
        <v>0</v>
      </c>
      <c r="O44" s="51">
        <f t="shared" si="13"/>
        <v>29091075.950000003</v>
      </c>
      <c r="P44" s="51">
        <f t="shared" si="13"/>
        <v>24066011.26</v>
      </c>
      <c r="Q44" s="51">
        <f t="shared" si="13"/>
        <v>5025064.6899999995</v>
      </c>
      <c r="R44" s="51">
        <f t="shared" si="13"/>
        <v>4353004</v>
      </c>
    </row>
    <row r="45" spans="1:18" s="17" customFormat="1" ht="131.25" customHeight="1">
      <c r="A45" s="19" t="s">
        <v>94</v>
      </c>
      <c r="B45" s="24">
        <v>150</v>
      </c>
      <c r="C45" s="19" t="s">
        <v>3</v>
      </c>
      <c r="D45" s="20" t="s">
        <v>36</v>
      </c>
      <c r="E45" s="34" t="s">
        <v>141</v>
      </c>
      <c r="F45" s="34"/>
      <c r="G45" s="21">
        <f>H45+I45</f>
        <v>614739</v>
      </c>
      <c r="H45" s="22">
        <v>614739</v>
      </c>
      <c r="I45" s="22"/>
      <c r="J45" s="22"/>
      <c r="K45" s="22">
        <f>L45+M45</f>
        <v>0</v>
      </c>
      <c r="L45" s="21"/>
      <c r="M45" s="21"/>
      <c r="N45" s="21"/>
      <c r="O45" s="25">
        <f>G45+K45</f>
        <v>614739</v>
      </c>
      <c r="P45" s="26">
        <f>H45+L45</f>
        <v>614739</v>
      </c>
      <c r="Q45" s="26">
        <f>I45+M45</f>
        <v>0</v>
      </c>
      <c r="R45" s="26">
        <f>J45+N45</f>
        <v>0</v>
      </c>
    </row>
    <row r="46" spans="1:18" s="17" customFormat="1" ht="36.75" customHeight="1">
      <c r="A46" s="19" t="s">
        <v>95</v>
      </c>
      <c r="B46" s="24">
        <v>1010</v>
      </c>
      <c r="C46" s="19" t="s">
        <v>7</v>
      </c>
      <c r="D46" s="20" t="s">
        <v>83</v>
      </c>
      <c r="E46" s="34" t="s">
        <v>141</v>
      </c>
      <c r="F46" s="34"/>
      <c r="G46" s="22">
        <f>H46+I46</f>
        <v>6297748</v>
      </c>
      <c r="H46" s="22">
        <v>5894748</v>
      </c>
      <c r="I46" s="22">
        <v>403000</v>
      </c>
      <c r="J46" s="22">
        <v>53000</v>
      </c>
      <c r="K46" s="22">
        <f aca="true" t="shared" si="14" ref="K46:K57">L46+M46</f>
        <v>0</v>
      </c>
      <c r="L46" s="21"/>
      <c r="M46" s="21"/>
      <c r="N46" s="21"/>
      <c r="O46" s="25">
        <f aca="true" t="shared" si="15" ref="O46:O56">G46+K46</f>
        <v>6297748</v>
      </c>
      <c r="P46" s="26">
        <f aca="true" t="shared" si="16" ref="P46:P56">H46+L46</f>
        <v>5894748</v>
      </c>
      <c r="Q46" s="26">
        <f aca="true" t="shared" si="17" ref="Q46:Q56">I46+M46</f>
        <v>403000</v>
      </c>
      <c r="R46" s="26">
        <f aca="true" t="shared" si="18" ref="R46:R56">J46+N46</f>
        <v>53000</v>
      </c>
    </row>
    <row r="47" spans="1:18" s="17" customFormat="1" ht="110.25" customHeight="1">
      <c r="A47" s="19" t="s">
        <v>96</v>
      </c>
      <c r="B47" s="24">
        <v>1020</v>
      </c>
      <c r="C47" s="19" t="s">
        <v>27</v>
      </c>
      <c r="D47" s="20" t="s">
        <v>84</v>
      </c>
      <c r="E47" s="34" t="s">
        <v>141</v>
      </c>
      <c r="F47" s="34"/>
      <c r="G47" s="22">
        <f>H47+I47</f>
        <v>20459639.240000002</v>
      </c>
      <c r="H47" s="22">
        <v>16777780.26</v>
      </c>
      <c r="I47" s="22">
        <v>3681858.98</v>
      </c>
      <c r="J47" s="22">
        <v>3359798.29</v>
      </c>
      <c r="K47" s="22">
        <f t="shared" si="14"/>
        <v>0</v>
      </c>
      <c r="L47" s="22"/>
      <c r="M47" s="22"/>
      <c r="N47" s="22"/>
      <c r="O47" s="25">
        <f t="shared" si="15"/>
        <v>20459639.240000002</v>
      </c>
      <c r="P47" s="25">
        <f>H47+L47</f>
        <v>16777780.26</v>
      </c>
      <c r="Q47" s="26">
        <f t="shared" si="17"/>
        <v>3681858.98</v>
      </c>
      <c r="R47" s="25">
        <f t="shared" si="18"/>
        <v>3359798.29</v>
      </c>
    </row>
    <row r="48" spans="1:18" s="37" customFormat="1" ht="32.25" customHeight="1">
      <c r="A48" s="35" t="s">
        <v>97</v>
      </c>
      <c r="B48" s="40">
        <v>1160</v>
      </c>
      <c r="C48" s="35"/>
      <c r="D48" s="36" t="s">
        <v>85</v>
      </c>
      <c r="E48" s="44"/>
      <c r="F48" s="44"/>
      <c r="G48" s="51">
        <f aca="true" t="shared" si="19" ref="G48:G68">H48+I48</f>
        <v>673990</v>
      </c>
      <c r="H48" s="50">
        <v>673990</v>
      </c>
      <c r="I48" s="50"/>
      <c r="J48" s="51"/>
      <c r="K48" s="51">
        <f t="shared" si="14"/>
        <v>0</v>
      </c>
      <c r="L48" s="50"/>
      <c r="M48" s="50"/>
      <c r="N48" s="50"/>
      <c r="O48" s="57">
        <f t="shared" si="15"/>
        <v>673990</v>
      </c>
      <c r="P48" s="58">
        <f t="shared" si="16"/>
        <v>673990</v>
      </c>
      <c r="Q48" s="58">
        <f t="shared" si="17"/>
        <v>0</v>
      </c>
      <c r="R48" s="58">
        <f t="shared" si="18"/>
        <v>0</v>
      </c>
    </row>
    <row r="49" spans="1:18" s="38" customFormat="1" ht="37.5" customHeight="1">
      <c r="A49" s="31" t="s">
        <v>98</v>
      </c>
      <c r="B49" s="39">
        <v>1161</v>
      </c>
      <c r="C49" s="31" t="s">
        <v>22</v>
      </c>
      <c r="D49" s="32" t="s">
        <v>86</v>
      </c>
      <c r="E49" s="42" t="s">
        <v>141</v>
      </c>
      <c r="F49" s="42"/>
      <c r="G49" s="53">
        <f t="shared" si="19"/>
        <v>673990</v>
      </c>
      <c r="H49" s="52">
        <v>673990</v>
      </c>
      <c r="I49" s="52"/>
      <c r="J49" s="53"/>
      <c r="K49" s="53">
        <f t="shared" si="14"/>
        <v>0</v>
      </c>
      <c r="L49" s="52"/>
      <c r="M49" s="52"/>
      <c r="N49" s="52"/>
      <c r="O49" s="60">
        <f t="shared" si="15"/>
        <v>673990</v>
      </c>
      <c r="P49" s="61">
        <f t="shared" si="16"/>
        <v>673990</v>
      </c>
      <c r="Q49" s="61">
        <f t="shared" si="17"/>
        <v>0</v>
      </c>
      <c r="R49" s="61">
        <f t="shared" si="18"/>
        <v>0</v>
      </c>
    </row>
    <row r="50" spans="1:18" s="17" customFormat="1" ht="108.75" customHeight="1">
      <c r="A50" s="19" t="s">
        <v>99</v>
      </c>
      <c r="B50" s="24">
        <v>3140</v>
      </c>
      <c r="C50" s="19" t="s">
        <v>31</v>
      </c>
      <c r="D50" s="20" t="s">
        <v>32</v>
      </c>
      <c r="E50" s="34" t="s">
        <v>141</v>
      </c>
      <c r="F50" s="34"/>
      <c r="G50" s="22">
        <f t="shared" si="19"/>
        <v>101134</v>
      </c>
      <c r="H50" s="21">
        <v>101134</v>
      </c>
      <c r="I50" s="21"/>
      <c r="J50" s="22"/>
      <c r="K50" s="22">
        <f t="shared" si="14"/>
        <v>0</v>
      </c>
      <c r="L50" s="21"/>
      <c r="M50" s="21"/>
      <c r="N50" s="21"/>
      <c r="O50" s="25">
        <f t="shared" si="15"/>
        <v>101134</v>
      </c>
      <c r="P50" s="26">
        <f t="shared" si="16"/>
        <v>101134</v>
      </c>
      <c r="Q50" s="26">
        <f>I50+M50</f>
        <v>0</v>
      </c>
      <c r="R50" s="26">
        <f t="shared" si="18"/>
        <v>0</v>
      </c>
    </row>
    <row r="51" spans="1:18" s="17" customFormat="1" ht="43.5" customHeight="1">
      <c r="A51" s="19" t="s">
        <v>174</v>
      </c>
      <c r="B51" s="35" t="s">
        <v>58</v>
      </c>
      <c r="C51" s="35"/>
      <c r="D51" s="36" t="s">
        <v>59</v>
      </c>
      <c r="E51" s="44"/>
      <c r="F51" s="44"/>
      <c r="G51" s="51">
        <f>G52</f>
        <v>3620</v>
      </c>
      <c r="H51" s="51">
        <f aca="true" t="shared" si="20" ref="H51:R51">H52</f>
        <v>3620</v>
      </c>
      <c r="I51" s="51">
        <f t="shared" si="20"/>
        <v>0</v>
      </c>
      <c r="J51" s="51">
        <f t="shared" si="20"/>
        <v>0</v>
      </c>
      <c r="K51" s="51">
        <f t="shared" si="20"/>
        <v>0</v>
      </c>
      <c r="L51" s="51">
        <f t="shared" si="20"/>
        <v>0</v>
      </c>
      <c r="M51" s="51">
        <f t="shared" si="20"/>
        <v>0</v>
      </c>
      <c r="N51" s="51">
        <f t="shared" si="20"/>
        <v>0</v>
      </c>
      <c r="O51" s="51">
        <f t="shared" si="20"/>
        <v>3620</v>
      </c>
      <c r="P51" s="51">
        <f t="shared" si="20"/>
        <v>3620</v>
      </c>
      <c r="Q51" s="51">
        <f t="shared" si="20"/>
        <v>0</v>
      </c>
      <c r="R51" s="51">
        <f t="shared" si="20"/>
        <v>0</v>
      </c>
    </row>
    <row r="52" spans="1:18" s="17" customFormat="1" ht="42" customHeight="1">
      <c r="A52" s="19" t="s">
        <v>173</v>
      </c>
      <c r="B52" s="31" t="s">
        <v>61</v>
      </c>
      <c r="C52" s="31" t="s">
        <v>8</v>
      </c>
      <c r="D52" s="32" t="s">
        <v>62</v>
      </c>
      <c r="E52" s="42" t="s">
        <v>141</v>
      </c>
      <c r="F52" s="34"/>
      <c r="G52" s="22">
        <f t="shared" si="19"/>
        <v>3620</v>
      </c>
      <c r="H52" s="21">
        <v>3620</v>
      </c>
      <c r="I52" s="21"/>
      <c r="J52" s="22"/>
      <c r="K52" s="22">
        <f t="shared" si="14"/>
        <v>0</v>
      </c>
      <c r="L52" s="21"/>
      <c r="M52" s="21"/>
      <c r="N52" s="21"/>
      <c r="O52" s="25">
        <f>G52+K52</f>
        <v>3620</v>
      </c>
      <c r="P52" s="26">
        <f>H52+L52</f>
        <v>3620</v>
      </c>
      <c r="Q52" s="26">
        <f>I52+M52</f>
        <v>0</v>
      </c>
      <c r="R52" s="26">
        <f>J52+N52</f>
        <v>0</v>
      </c>
    </row>
    <row r="53" spans="1:18" s="17" customFormat="1" ht="61.5" customHeight="1">
      <c r="A53" s="35" t="s">
        <v>155</v>
      </c>
      <c r="B53" s="35" t="s">
        <v>156</v>
      </c>
      <c r="C53" s="35"/>
      <c r="D53" s="36" t="s">
        <v>157</v>
      </c>
      <c r="E53" s="44"/>
      <c r="F53" s="44"/>
      <c r="G53" s="22">
        <f t="shared" si="19"/>
        <v>80000</v>
      </c>
      <c r="H53" s="50"/>
      <c r="I53" s="50">
        <v>80000</v>
      </c>
      <c r="J53" s="51">
        <v>80000</v>
      </c>
      <c r="K53" s="51">
        <f t="shared" si="14"/>
        <v>0</v>
      </c>
      <c r="L53" s="50"/>
      <c r="M53" s="50"/>
      <c r="N53" s="50"/>
      <c r="O53" s="57">
        <f t="shared" si="15"/>
        <v>80000</v>
      </c>
      <c r="P53" s="58">
        <f t="shared" si="16"/>
        <v>0</v>
      </c>
      <c r="Q53" s="58">
        <f t="shared" si="17"/>
        <v>80000</v>
      </c>
      <c r="R53" s="58">
        <f t="shared" si="18"/>
        <v>80000</v>
      </c>
    </row>
    <row r="54" spans="1:18" s="17" customFormat="1" ht="54.75" customHeight="1">
      <c r="A54" s="45" t="s">
        <v>158</v>
      </c>
      <c r="B54" s="45" t="s">
        <v>159</v>
      </c>
      <c r="C54" s="45" t="s">
        <v>18</v>
      </c>
      <c r="D54" s="46" t="s">
        <v>160</v>
      </c>
      <c r="E54" s="34" t="s">
        <v>141</v>
      </c>
      <c r="F54" s="34"/>
      <c r="G54" s="21">
        <f t="shared" si="19"/>
        <v>80000</v>
      </c>
      <c r="H54" s="21"/>
      <c r="I54" s="21">
        <v>80000</v>
      </c>
      <c r="J54" s="22">
        <v>80000</v>
      </c>
      <c r="K54" s="22">
        <f t="shared" si="14"/>
        <v>0</v>
      </c>
      <c r="L54" s="21"/>
      <c r="M54" s="21"/>
      <c r="N54" s="21"/>
      <c r="O54" s="25">
        <f>G54+K54</f>
        <v>80000</v>
      </c>
      <c r="P54" s="26">
        <f t="shared" si="16"/>
        <v>0</v>
      </c>
      <c r="Q54" s="26">
        <f t="shared" si="17"/>
        <v>80000</v>
      </c>
      <c r="R54" s="26">
        <f t="shared" si="18"/>
        <v>80000</v>
      </c>
    </row>
    <row r="55" spans="1:18" s="37" customFormat="1" ht="26.25" customHeight="1">
      <c r="A55" s="35" t="s">
        <v>123</v>
      </c>
      <c r="B55" s="40">
        <v>7360</v>
      </c>
      <c r="C55" s="35"/>
      <c r="D55" s="36" t="s">
        <v>120</v>
      </c>
      <c r="E55" s="44"/>
      <c r="F55" s="44"/>
      <c r="G55" s="51">
        <f>H55+I55</f>
        <v>860205.71</v>
      </c>
      <c r="H55" s="50">
        <f aca="true" t="shared" si="21" ref="H55:N55">H56+H57</f>
        <v>0</v>
      </c>
      <c r="I55" s="51">
        <f t="shared" si="21"/>
        <v>860205.71</v>
      </c>
      <c r="J55" s="51">
        <f t="shared" si="21"/>
        <v>860205.71</v>
      </c>
      <c r="K55" s="50">
        <f t="shared" si="21"/>
        <v>0</v>
      </c>
      <c r="L55" s="50">
        <f t="shared" si="21"/>
        <v>0</v>
      </c>
      <c r="M55" s="51">
        <f t="shared" si="21"/>
        <v>0</v>
      </c>
      <c r="N55" s="51">
        <f t="shared" si="21"/>
        <v>0</v>
      </c>
      <c r="O55" s="57">
        <f>G55+K55</f>
        <v>860205.71</v>
      </c>
      <c r="P55" s="58">
        <f>H55+L55</f>
        <v>0</v>
      </c>
      <c r="Q55" s="57">
        <f>I55+M55</f>
        <v>860205.71</v>
      </c>
      <c r="R55" s="57">
        <f>J55+N55</f>
        <v>860205.71</v>
      </c>
    </row>
    <row r="56" spans="1:18" s="38" customFormat="1" ht="91.5" customHeight="1">
      <c r="A56" s="31" t="s">
        <v>129</v>
      </c>
      <c r="B56" s="39">
        <v>7361</v>
      </c>
      <c r="C56" s="31" t="s">
        <v>117</v>
      </c>
      <c r="D56" s="32" t="s">
        <v>130</v>
      </c>
      <c r="E56" s="42" t="s">
        <v>138</v>
      </c>
      <c r="F56" s="42"/>
      <c r="G56" s="53">
        <f t="shared" si="19"/>
        <v>553634</v>
      </c>
      <c r="H56" s="53"/>
      <c r="I56" s="53">
        <v>553634</v>
      </c>
      <c r="J56" s="53">
        <v>553634</v>
      </c>
      <c r="K56" s="53">
        <f t="shared" si="14"/>
        <v>0</v>
      </c>
      <c r="L56" s="52"/>
      <c r="M56" s="52"/>
      <c r="N56" s="52"/>
      <c r="O56" s="60">
        <f t="shared" si="15"/>
        <v>553634</v>
      </c>
      <c r="P56" s="61">
        <f t="shared" si="16"/>
        <v>0</v>
      </c>
      <c r="Q56" s="61">
        <f t="shared" si="17"/>
        <v>553634</v>
      </c>
      <c r="R56" s="61">
        <f t="shared" si="18"/>
        <v>553634</v>
      </c>
    </row>
    <row r="57" spans="1:18" s="38" customFormat="1" ht="91.5" customHeight="1">
      <c r="A57" s="31" t="s">
        <v>172</v>
      </c>
      <c r="B57" s="39">
        <v>7362</v>
      </c>
      <c r="C57" s="31" t="s">
        <v>117</v>
      </c>
      <c r="D57" s="32" t="s">
        <v>171</v>
      </c>
      <c r="E57" s="42" t="s">
        <v>138</v>
      </c>
      <c r="F57" s="42"/>
      <c r="G57" s="53">
        <f t="shared" si="19"/>
        <v>306571.71</v>
      </c>
      <c r="H57" s="53"/>
      <c r="I57" s="53">
        <v>306571.71</v>
      </c>
      <c r="J57" s="53">
        <v>306571.71</v>
      </c>
      <c r="K57" s="53">
        <f t="shared" si="14"/>
        <v>0</v>
      </c>
      <c r="L57" s="52"/>
      <c r="M57" s="53"/>
      <c r="N57" s="53"/>
      <c r="O57" s="60">
        <f>G57+K57</f>
        <v>306571.71</v>
      </c>
      <c r="P57" s="61">
        <f>H57+L57</f>
        <v>0</v>
      </c>
      <c r="Q57" s="60">
        <f>I57+M57</f>
        <v>306571.71</v>
      </c>
      <c r="R57" s="60">
        <f>J57+N57</f>
        <v>306571.71</v>
      </c>
    </row>
    <row r="58" spans="1:18" s="17" customFormat="1" ht="35.25" customHeight="1">
      <c r="A58" s="13">
        <v>3700000</v>
      </c>
      <c r="B58" s="24"/>
      <c r="C58" s="19"/>
      <c r="D58" s="14" t="s">
        <v>28</v>
      </c>
      <c r="E58" s="44"/>
      <c r="F58" s="44"/>
      <c r="G58" s="51">
        <f>G59</f>
        <v>557930</v>
      </c>
      <c r="H58" s="51">
        <f aca="true" t="shared" si="22" ref="H58:R58">H59</f>
        <v>557930</v>
      </c>
      <c r="I58" s="50">
        <f t="shared" si="22"/>
        <v>0</v>
      </c>
      <c r="J58" s="50">
        <f t="shared" si="22"/>
        <v>0</v>
      </c>
      <c r="K58" s="50">
        <f t="shared" si="22"/>
        <v>0</v>
      </c>
      <c r="L58" s="50">
        <f t="shared" si="22"/>
        <v>0</v>
      </c>
      <c r="M58" s="50">
        <f t="shared" si="22"/>
        <v>0</v>
      </c>
      <c r="N58" s="50">
        <f t="shared" si="22"/>
        <v>0</v>
      </c>
      <c r="O58" s="51">
        <f t="shared" si="22"/>
        <v>557930</v>
      </c>
      <c r="P58" s="51">
        <f t="shared" si="22"/>
        <v>557930</v>
      </c>
      <c r="Q58" s="50">
        <f t="shared" si="22"/>
        <v>0</v>
      </c>
      <c r="R58" s="50">
        <f t="shared" si="22"/>
        <v>0</v>
      </c>
    </row>
    <row r="59" spans="1:18" s="17" customFormat="1" ht="36.75" customHeight="1">
      <c r="A59" s="13">
        <v>3710000</v>
      </c>
      <c r="B59" s="23"/>
      <c r="C59" s="13"/>
      <c r="D59" s="14" t="s">
        <v>28</v>
      </c>
      <c r="E59" s="44"/>
      <c r="F59" s="44"/>
      <c r="G59" s="51">
        <f>G60</f>
        <v>557930</v>
      </c>
      <c r="H59" s="51">
        <f aca="true" t="shared" si="23" ref="H59:R59">H60</f>
        <v>557930</v>
      </c>
      <c r="I59" s="50">
        <f t="shared" si="23"/>
        <v>0</v>
      </c>
      <c r="J59" s="50">
        <f t="shared" si="23"/>
        <v>0</v>
      </c>
      <c r="K59" s="50">
        <f t="shared" si="23"/>
        <v>0</v>
      </c>
      <c r="L59" s="50">
        <f t="shared" si="23"/>
        <v>0</v>
      </c>
      <c r="M59" s="50">
        <f t="shared" si="23"/>
        <v>0</v>
      </c>
      <c r="N59" s="50">
        <f t="shared" si="23"/>
        <v>0</v>
      </c>
      <c r="O59" s="51">
        <f t="shared" si="23"/>
        <v>557930</v>
      </c>
      <c r="P59" s="51">
        <f t="shared" si="23"/>
        <v>557930</v>
      </c>
      <c r="Q59" s="50">
        <f t="shared" si="23"/>
        <v>0</v>
      </c>
      <c r="R59" s="50">
        <f t="shared" si="23"/>
        <v>0</v>
      </c>
    </row>
    <row r="60" spans="1:18" s="17" customFormat="1" ht="126.75" customHeight="1">
      <c r="A60" s="19">
        <v>3710150</v>
      </c>
      <c r="B60" s="19" t="s">
        <v>35</v>
      </c>
      <c r="C60" s="19" t="s">
        <v>3</v>
      </c>
      <c r="D60" s="20" t="s">
        <v>36</v>
      </c>
      <c r="E60" s="34" t="s">
        <v>138</v>
      </c>
      <c r="F60" s="47" t="s">
        <v>153</v>
      </c>
      <c r="G60" s="22">
        <f t="shared" si="19"/>
        <v>557930</v>
      </c>
      <c r="H60" s="22">
        <v>557930</v>
      </c>
      <c r="I60" s="21"/>
      <c r="J60" s="22"/>
      <c r="K60" s="21">
        <f>L60+M60</f>
        <v>0</v>
      </c>
      <c r="L60" s="21"/>
      <c r="M60" s="21"/>
      <c r="N60" s="21"/>
      <c r="O60" s="25">
        <f>G60+K60</f>
        <v>557930</v>
      </c>
      <c r="P60" s="25">
        <f>H60+L60</f>
        <v>557930</v>
      </c>
      <c r="Q60" s="26">
        <f>I60+M60</f>
        <v>0</v>
      </c>
      <c r="R60" s="25">
        <f>J60+N60</f>
        <v>0</v>
      </c>
    </row>
    <row r="61" spans="1:18" s="17" customFormat="1" ht="71.25" customHeight="1">
      <c r="A61" s="13">
        <v>3700000</v>
      </c>
      <c r="B61" s="24"/>
      <c r="C61" s="19"/>
      <c r="D61" s="14" t="s">
        <v>87</v>
      </c>
      <c r="E61" s="34"/>
      <c r="F61" s="44"/>
      <c r="G61" s="51">
        <f>G62</f>
        <v>6283424.45</v>
      </c>
      <c r="H61" s="51">
        <f aca="true" t="shared" si="24" ref="H61:R61">H62</f>
        <v>6243424.45</v>
      </c>
      <c r="I61" s="51">
        <f t="shared" si="24"/>
        <v>40000</v>
      </c>
      <c r="J61" s="51">
        <f t="shared" si="24"/>
        <v>40000</v>
      </c>
      <c r="K61" s="51">
        <f t="shared" si="24"/>
        <v>130790</v>
      </c>
      <c r="L61" s="51">
        <f t="shared" si="24"/>
        <v>97790</v>
      </c>
      <c r="M61" s="50">
        <f t="shared" si="24"/>
        <v>33000</v>
      </c>
      <c r="N61" s="50">
        <f t="shared" si="24"/>
        <v>33000</v>
      </c>
      <c r="O61" s="51">
        <f t="shared" si="24"/>
        <v>6414214.45</v>
      </c>
      <c r="P61" s="51">
        <f t="shared" si="24"/>
        <v>6341214.45</v>
      </c>
      <c r="Q61" s="51">
        <f t="shared" si="24"/>
        <v>73000</v>
      </c>
      <c r="R61" s="51">
        <f t="shared" si="24"/>
        <v>73000</v>
      </c>
    </row>
    <row r="62" spans="1:18" s="17" customFormat="1" ht="70.5" customHeight="1">
      <c r="A62" s="13">
        <v>3710000</v>
      </c>
      <c r="B62" s="23"/>
      <c r="C62" s="13"/>
      <c r="D62" s="14" t="s">
        <v>87</v>
      </c>
      <c r="E62" s="43"/>
      <c r="F62" s="44"/>
      <c r="G62" s="51">
        <f>G63+G65+G67+G68+G64+G66</f>
        <v>6283424.45</v>
      </c>
      <c r="H62" s="51">
        <f aca="true" t="shared" si="25" ref="H62:R62">H63+H65+H67+H68+H64+H66</f>
        <v>6243424.45</v>
      </c>
      <c r="I62" s="51">
        <f t="shared" si="25"/>
        <v>40000</v>
      </c>
      <c r="J62" s="51">
        <f t="shared" si="25"/>
        <v>40000</v>
      </c>
      <c r="K62" s="51">
        <f t="shared" si="25"/>
        <v>130790</v>
      </c>
      <c r="L62" s="51">
        <f t="shared" si="25"/>
        <v>97790</v>
      </c>
      <c r="M62" s="50">
        <f t="shared" si="25"/>
        <v>33000</v>
      </c>
      <c r="N62" s="50">
        <f t="shared" si="25"/>
        <v>33000</v>
      </c>
      <c r="O62" s="51">
        <f t="shared" si="25"/>
        <v>6414214.45</v>
      </c>
      <c r="P62" s="51">
        <f t="shared" si="25"/>
        <v>6341214.45</v>
      </c>
      <c r="Q62" s="51">
        <f t="shared" si="25"/>
        <v>73000</v>
      </c>
      <c r="R62" s="51">
        <f t="shared" si="25"/>
        <v>73000</v>
      </c>
    </row>
    <row r="63" spans="1:18" s="17" customFormat="1" ht="91.5" customHeight="1">
      <c r="A63" s="19">
        <v>3718700</v>
      </c>
      <c r="B63" s="24">
        <v>8700</v>
      </c>
      <c r="C63" s="19" t="s">
        <v>26</v>
      </c>
      <c r="D63" s="20" t="s">
        <v>88</v>
      </c>
      <c r="E63" s="34" t="s">
        <v>138</v>
      </c>
      <c r="F63" s="47" t="s">
        <v>153</v>
      </c>
      <c r="G63" s="22">
        <f t="shared" si="19"/>
        <v>95000</v>
      </c>
      <c r="H63" s="22">
        <v>95000</v>
      </c>
      <c r="I63" s="21"/>
      <c r="J63" s="22"/>
      <c r="K63" s="22">
        <f aca="true" t="shared" si="26" ref="K63:K68">L63+M63</f>
        <v>0</v>
      </c>
      <c r="L63" s="21"/>
      <c r="M63" s="21"/>
      <c r="N63" s="21"/>
      <c r="O63" s="63">
        <f aca="true" t="shared" si="27" ref="O63:R68">G63+K63</f>
        <v>95000</v>
      </c>
      <c r="P63" s="63">
        <f t="shared" si="27"/>
        <v>95000</v>
      </c>
      <c r="Q63" s="26">
        <f t="shared" si="27"/>
        <v>0</v>
      </c>
      <c r="R63" s="25">
        <f t="shared" si="27"/>
        <v>0</v>
      </c>
    </row>
    <row r="64" spans="1:18" s="17" customFormat="1" ht="114.75" customHeight="1">
      <c r="A64" s="19" t="s">
        <v>147</v>
      </c>
      <c r="B64" s="24">
        <v>9130</v>
      </c>
      <c r="C64" s="19" t="s">
        <v>11</v>
      </c>
      <c r="D64" s="20" t="s">
        <v>148</v>
      </c>
      <c r="E64" s="34" t="s">
        <v>138</v>
      </c>
      <c r="F64" s="47" t="s">
        <v>153</v>
      </c>
      <c r="G64" s="22">
        <f t="shared" si="19"/>
        <v>715622</v>
      </c>
      <c r="H64" s="22">
        <v>715622</v>
      </c>
      <c r="I64" s="21"/>
      <c r="J64" s="22"/>
      <c r="K64" s="22">
        <f t="shared" si="26"/>
        <v>0</v>
      </c>
      <c r="L64" s="21"/>
      <c r="M64" s="21"/>
      <c r="N64" s="21"/>
      <c r="O64" s="63">
        <f t="shared" si="27"/>
        <v>715622</v>
      </c>
      <c r="P64" s="63">
        <f t="shared" si="27"/>
        <v>715622</v>
      </c>
      <c r="Q64" s="26">
        <f t="shared" si="27"/>
        <v>0</v>
      </c>
      <c r="R64" s="25">
        <f t="shared" si="27"/>
        <v>0</v>
      </c>
    </row>
    <row r="65" spans="1:18" s="17" customFormat="1" ht="90.75" customHeight="1">
      <c r="A65" s="19">
        <v>3719410</v>
      </c>
      <c r="B65" s="24">
        <v>9410</v>
      </c>
      <c r="C65" s="19" t="s">
        <v>11</v>
      </c>
      <c r="D65" s="20" t="s">
        <v>89</v>
      </c>
      <c r="E65" s="34" t="s">
        <v>138</v>
      </c>
      <c r="F65" s="47" t="s">
        <v>153</v>
      </c>
      <c r="G65" s="22">
        <f t="shared" si="19"/>
        <v>4131330</v>
      </c>
      <c r="H65" s="22">
        <v>4131330</v>
      </c>
      <c r="I65" s="21"/>
      <c r="J65" s="22"/>
      <c r="K65" s="22">
        <f t="shared" si="26"/>
        <v>0</v>
      </c>
      <c r="L65" s="21"/>
      <c r="M65" s="21"/>
      <c r="N65" s="21"/>
      <c r="O65" s="25">
        <f t="shared" si="27"/>
        <v>4131330</v>
      </c>
      <c r="P65" s="25">
        <f t="shared" si="27"/>
        <v>4131330</v>
      </c>
      <c r="Q65" s="26">
        <f t="shared" si="27"/>
        <v>0</v>
      </c>
      <c r="R65" s="25">
        <f t="shared" si="27"/>
        <v>0</v>
      </c>
    </row>
    <row r="66" spans="1:18" s="17" customFormat="1" ht="98.25" customHeight="1">
      <c r="A66" s="45" t="s">
        <v>161</v>
      </c>
      <c r="B66" s="24">
        <v>9710</v>
      </c>
      <c r="C66" s="19"/>
      <c r="D66" s="46" t="s">
        <v>178</v>
      </c>
      <c r="E66" s="34" t="s">
        <v>138</v>
      </c>
      <c r="F66" s="47" t="s">
        <v>162</v>
      </c>
      <c r="G66" s="22">
        <v>28130</v>
      </c>
      <c r="H66" s="22">
        <v>28130</v>
      </c>
      <c r="I66" s="21"/>
      <c r="J66" s="22"/>
      <c r="K66" s="22">
        <f t="shared" si="26"/>
        <v>0</v>
      </c>
      <c r="L66" s="21"/>
      <c r="M66" s="21"/>
      <c r="N66" s="21"/>
      <c r="O66" s="25">
        <f t="shared" si="27"/>
        <v>28130</v>
      </c>
      <c r="P66" s="25">
        <f t="shared" si="27"/>
        <v>28130</v>
      </c>
      <c r="Q66" s="26">
        <f t="shared" si="27"/>
        <v>0</v>
      </c>
      <c r="R66" s="25">
        <f t="shared" si="27"/>
        <v>0</v>
      </c>
    </row>
    <row r="67" spans="1:18" s="17" customFormat="1" ht="95.25" customHeight="1">
      <c r="A67" s="19">
        <v>3719770</v>
      </c>
      <c r="B67" s="24">
        <v>9770</v>
      </c>
      <c r="C67" s="19" t="s">
        <v>11</v>
      </c>
      <c r="D67" s="20" t="s">
        <v>90</v>
      </c>
      <c r="E67" s="34" t="s">
        <v>138</v>
      </c>
      <c r="F67" s="47" t="s">
        <v>153</v>
      </c>
      <c r="G67" s="22">
        <f t="shared" si="19"/>
        <v>1132342.45</v>
      </c>
      <c r="H67" s="22">
        <v>1132342.45</v>
      </c>
      <c r="I67" s="22"/>
      <c r="J67" s="22"/>
      <c r="K67" s="22">
        <f t="shared" si="26"/>
        <v>130790</v>
      </c>
      <c r="L67" s="22">
        <v>97790</v>
      </c>
      <c r="M67" s="21">
        <v>33000</v>
      </c>
      <c r="N67" s="21">
        <v>33000</v>
      </c>
      <c r="O67" s="25">
        <f t="shared" si="27"/>
        <v>1263132.45</v>
      </c>
      <c r="P67" s="25">
        <f t="shared" si="27"/>
        <v>1230132.45</v>
      </c>
      <c r="Q67" s="26">
        <f t="shared" si="27"/>
        <v>33000</v>
      </c>
      <c r="R67" s="25">
        <f t="shared" si="27"/>
        <v>33000</v>
      </c>
    </row>
    <row r="68" spans="1:18" s="17" customFormat="1" ht="99" customHeight="1">
      <c r="A68" s="19" t="s">
        <v>113</v>
      </c>
      <c r="B68" s="24">
        <v>9800</v>
      </c>
      <c r="C68" s="19" t="s">
        <v>11</v>
      </c>
      <c r="D68" s="20" t="s">
        <v>114</v>
      </c>
      <c r="E68" s="34" t="s">
        <v>138</v>
      </c>
      <c r="F68" s="47" t="s">
        <v>153</v>
      </c>
      <c r="G68" s="22">
        <f t="shared" si="19"/>
        <v>181000</v>
      </c>
      <c r="H68" s="22">
        <v>141000</v>
      </c>
      <c r="I68" s="22">
        <v>40000</v>
      </c>
      <c r="J68" s="22">
        <v>40000</v>
      </c>
      <c r="K68" s="22">
        <f t="shared" si="26"/>
        <v>0</v>
      </c>
      <c r="L68" s="21"/>
      <c r="M68" s="21"/>
      <c r="N68" s="21"/>
      <c r="O68" s="25">
        <f t="shared" si="27"/>
        <v>181000</v>
      </c>
      <c r="P68" s="25">
        <f t="shared" si="27"/>
        <v>141000</v>
      </c>
      <c r="Q68" s="25">
        <f t="shared" si="27"/>
        <v>40000</v>
      </c>
      <c r="R68" s="25">
        <f t="shared" si="27"/>
        <v>40000</v>
      </c>
    </row>
    <row r="69" spans="1:18" s="17" customFormat="1" ht="33.75" customHeight="1">
      <c r="A69" s="19"/>
      <c r="B69" s="24"/>
      <c r="C69" s="19"/>
      <c r="D69" s="27" t="s">
        <v>5</v>
      </c>
      <c r="E69" s="30"/>
      <c r="F69" s="30"/>
      <c r="G69" s="16">
        <f aca="true" t="shared" si="28" ref="G69:R69">G8+G44+G59+G62</f>
        <v>46867396.10000001</v>
      </c>
      <c r="H69" s="16">
        <f t="shared" si="28"/>
        <v>37803763.71</v>
      </c>
      <c r="I69" s="16">
        <f t="shared" si="28"/>
        <v>9063632.39</v>
      </c>
      <c r="J69" s="16">
        <f t="shared" si="28"/>
        <v>8292586.890000001</v>
      </c>
      <c r="K69" s="16">
        <f t="shared" si="28"/>
        <v>1033000</v>
      </c>
      <c r="L69" s="16">
        <f t="shared" si="28"/>
        <v>-21000</v>
      </c>
      <c r="M69" s="16">
        <f t="shared" si="28"/>
        <v>1054000</v>
      </c>
      <c r="N69" s="16">
        <f t="shared" si="28"/>
        <v>1054000</v>
      </c>
      <c r="O69" s="16">
        <f t="shared" si="28"/>
        <v>47900396.10000001</v>
      </c>
      <c r="P69" s="59">
        <f t="shared" si="28"/>
        <v>37782763.71</v>
      </c>
      <c r="Q69" s="16">
        <f t="shared" si="28"/>
        <v>10117632.39</v>
      </c>
      <c r="R69" s="16">
        <f t="shared" si="28"/>
        <v>9346586.89</v>
      </c>
    </row>
    <row r="70" spans="1:18" ht="23.25" customHeight="1">
      <c r="A70" s="86"/>
      <c r="B70" s="86"/>
      <c r="C70" s="86"/>
      <c r="D70" s="86"/>
      <c r="E70" s="86"/>
      <c r="F70" s="86"/>
      <c r="G70" s="86"/>
      <c r="H70" s="86"/>
      <c r="I70" s="86"/>
      <c r="J70" s="86"/>
      <c r="K70" s="12"/>
      <c r="L70" s="12"/>
      <c r="M70" s="12"/>
      <c r="N70" s="12"/>
      <c r="O70" s="12"/>
      <c r="P70" s="12"/>
      <c r="Q70" s="12"/>
      <c r="R70" s="12"/>
    </row>
    <row r="71" spans="1:20" ht="20.25" customHeight="1">
      <c r="A71" s="82" t="s">
        <v>131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5"/>
      <c r="T71" s="5"/>
    </row>
    <row r="72" spans="1:20" ht="19.5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11"/>
      <c r="L72" s="11"/>
      <c r="M72" s="11"/>
      <c r="N72" s="11"/>
      <c r="O72" s="11"/>
      <c r="P72" s="11"/>
      <c r="Q72" s="11"/>
      <c r="R72" s="11"/>
      <c r="S72" s="5"/>
      <c r="T72" s="5"/>
    </row>
    <row r="73" spans="1:18" ht="15.75">
      <c r="A73" s="81"/>
      <c r="B73" s="81"/>
      <c r="C73" s="81"/>
      <c r="D73" s="81"/>
      <c r="E73" s="81"/>
      <c r="F73" s="81"/>
      <c r="G73" s="81"/>
      <c r="H73" s="81"/>
      <c r="I73" s="49"/>
      <c r="J73" s="6"/>
      <c r="K73" s="10"/>
      <c r="L73" s="10"/>
      <c r="M73" s="10"/>
      <c r="N73" s="10"/>
      <c r="O73" s="10"/>
      <c r="P73" s="10"/>
      <c r="Q73" s="10"/>
      <c r="R73" s="10"/>
    </row>
  </sheetData>
  <sheetProtection/>
  <mergeCells count="25">
    <mergeCell ref="L5:L6"/>
    <mergeCell ref="G5:G6"/>
    <mergeCell ref="A73:H73"/>
    <mergeCell ref="A71:R71"/>
    <mergeCell ref="E4:E6"/>
    <mergeCell ref="G4:J4"/>
    <mergeCell ref="K4:N4"/>
    <mergeCell ref="A72:J72"/>
    <mergeCell ref="M5:N5"/>
    <mergeCell ref="A70:J70"/>
    <mergeCell ref="I5:J5"/>
    <mergeCell ref="K5:K6"/>
    <mergeCell ref="A4:A6"/>
    <mergeCell ref="C4:C6"/>
    <mergeCell ref="B4:B6"/>
    <mergeCell ref="N1:R1"/>
    <mergeCell ref="G3:P3"/>
    <mergeCell ref="A2:R2"/>
    <mergeCell ref="O4:R4"/>
    <mergeCell ref="D4:D6"/>
    <mergeCell ref="Q5:R5"/>
    <mergeCell ref="O5:O6"/>
    <mergeCell ref="H5:H6"/>
    <mergeCell ref="P5:P6"/>
    <mergeCell ref="F4:F6"/>
  </mergeCells>
  <printOptions/>
  <pageMargins left="0.1968503937007874" right="0.1968503937007874" top="0.1968503937007874" bottom="0.1968503937007874" header="0.35433070866141736" footer="0.35433070866141736"/>
  <pageSetup fitToHeight="0" fitToWidth="1" horizontalDpi="600" verticalDpi="600" orientation="landscape" paperSize="9" scale="39" r:id="rId1"/>
  <headerFooter alignWithMargins="0">
    <oddFooter>&amp;R&amp;P</oddFooter>
  </headerFooter>
  <rowBreaks count="1" manualBreakCount="1">
    <brk id="7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Work</cp:lastModifiedBy>
  <cp:lastPrinted>2019-11-06T08:39:11Z</cp:lastPrinted>
  <dcterms:created xsi:type="dcterms:W3CDTF">2014-01-17T10:52:16Z</dcterms:created>
  <dcterms:modified xsi:type="dcterms:W3CDTF">2019-11-22T12:10:57Z</dcterms:modified>
  <cp:category/>
  <cp:version/>
  <cp:contentType/>
  <cp:contentStatus/>
</cp:coreProperties>
</file>